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1355" windowHeight="8700" firstSheet="3" activeTab="8"/>
  </bookViews>
  <sheets>
    <sheet name="รายจ่าย 3 ส่วน" sheetId="1" r:id="rId1"/>
    <sheet name="อุดหนุนระบุวัตถุประสงค์" sheetId="2" r:id="rId2"/>
    <sheet name="งบกระทบยอด" sheetId="3" r:id="rId3"/>
    <sheet name="งบทดลอง" sheetId="4" r:id="rId4"/>
    <sheet name="ใบผ่าน" sheetId="5" r:id="rId5"/>
    <sheet name="รับ-จ่ายหมวดใหญ่" sheetId="6" r:id="rId6"/>
    <sheet name="รายงานรับ-จ่ายเงินสด" sheetId="7" r:id="rId7"/>
    <sheet name="หมายเหตุ 2,3" sheetId="8" r:id="rId8"/>
    <sheet name="หมายเหตุ 1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<sst xmlns="http://schemas.openxmlformats.org/spreadsheetml/2006/main" count="1196" uniqueCount="610">
  <si>
    <t>องค์การบริหารส่วนตำบลควนธานี  อำเภอกันตัง  จังหวัดตรัง</t>
  </si>
  <si>
    <t>สำนักงานปลัด</t>
  </si>
  <si>
    <t>หมวด/ประเภท</t>
  </si>
  <si>
    <t>งบประมาณ</t>
  </si>
  <si>
    <t>จ่ายจริง</t>
  </si>
  <si>
    <t>รายจ่าย (บาท)</t>
  </si>
  <si>
    <t>(บาท)</t>
  </si>
  <si>
    <t>คงเหลือ (บาท)</t>
  </si>
  <si>
    <t>หมวดเงินเดือน</t>
  </si>
  <si>
    <t>1. เงินเดือนพนักงานส่วนตำบล</t>
  </si>
  <si>
    <t>2. เงินเดือน/ค่าตอบแทนผู้บริหาร อปท.  (นายกและรองนายก)</t>
  </si>
  <si>
    <t>3. เงินเดือน/ค่าตอบแทนเลขานุการผู้บริหาร</t>
  </si>
  <si>
    <t>4. เงินประจำตำแหน่งนักบริหารงาน อบต.</t>
  </si>
  <si>
    <t>5. เงินเพิ่มค่าครองชีพชั่วคราวพนักงานส่วนตำบล</t>
  </si>
  <si>
    <t>หมวดค่าจ้างชั่วคราว</t>
  </si>
  <si>
    <t>1. เงินเดือนหรือเงินที่จ่ายเพิ่มให้แก่พนักงานจ้าง</t>
  </si>
  <si>
    <t>2. เงินเพิ่มค่าครองชีพชั่วคราวพนักงานจ้าง</t>
  </si>
  <si>
    <t>หมวดค่าตอบแทน</t>
  </si>
  <si>
    <t>1. ค่าตอบแทนประธานสภาฯ และสมาชิกสภาฯ</t>
  </si>
  <si>
    <t>2. ค่าเบี้ยประชุม</t>
  </si>
  <si>
    <t>3. เงินช่วยเหลือการศึกษาบุตร</t>
  </si>
  <si>
    <t>4. ค่าเช่าบ้าน</t>
  </si>
  <si>
    <t>5. เงินช่วยเหลือค่ารักษาพยาบาล</t>
  </si>
  <si>
    <t xml:space="preserve">6. ค่าตอบแทนบุคคลภายนอกในการจัดเก็บข้อมูล </t>
  </si>
  <si>
    <t>7. ค่าตอบแทนในการปฏิบัติงานนอกเวลาราชการ</t>
  </si>
  <si>
    <t>หมวดค่าใช้สอย</t>
  </si>
  <si>
    <t>1. รายจ่ายเพื่อให้ได้มาซึ่งบริการ</t>
  </si>
  <si>
    <t>2. รายจ่ายเพื่อบำรุงรักษาซ่อมแซมทรัพย์สิน</t>
  </si>
  <si>
    <t>3. รายจ่ายเกี่ยวกับการรับรองและพิธีการ  แยกเป็น</t>
  </si>
  <si>
    <t xml:space="preserve">     - ค่ารับรองในการต้อนรับบุคคลหรือคณะบุคคล</t>
  </si>
  <si>
    <t xml:space="preserve">     - ค่าเลี้ยงรับรองในการประชุมสภาท้องถิ่นหรือคณะกรรมการฯ</t>
  </si>
  <si>
    <t xml:space="preserve">     - ค่าใช้จ่ายในการประดับธงและตราสัญลักษณ์</t>
  </si>
  <si>
    <t xml:space="preserve">     - ค่าใช้จ่ายในการจัดกิจกรรมในวันสำคัญของราชการและศาสนา</t>
  </si>
  <si>
    <t xml:space="preserve">     - ค่าใช้จ่ายในการเดินทางไปราชการ</t>
  </si>
  <si>
    <t xml:space="preserve">     - โครงการจัดงานวันเด็กแห่งชาติ</t>
  </si>
  <si>
    <t xml:space="preserve">     - โครงการจัดงานสมโภชศาลหลักเมืองตรัง</t>
  </si>
  <si>
    <t>หมวดค่าวัสดุ</t>
  </si>
  <si>
    <t>1. ค่าวัสดุสำนักงาน</t>
  </si>
  <si>
    <t>2. ค่าวัสดุไฟฟ้าและวิทยุ</t>
  </si>
  <si>
    <t>4. ค่าวัสดุคอมพิวเตอร์</t>
  </si>
  <si>
    <t>5. ค่าวัสดุเครื่องบริโภค</t>
  </si>
  <si>
    <t>7. ค่าวัสดุเชื้อเพลิงและหล่อลื่น</t>
  </si>
  <si>
    <t>8. ค่าวัสดุยานพาหนะและขนส่ง</t>
  </si>
  <si>
    <t>หมวดสาธารณูปโภค</t>
  </si>
  <si>
    <t>1. ค่าไฟฟ้า</t>
  </si>
  <si>
    <t xml:space="preserve">     - ค่าไฟฟ้ากิจการประปา</t>
  </si>
  <si>
    <t>2. ค่าโทรศัพท์</t>
  </si>
  <si>
    <t>3. ค่าไปรษณีย์ ค่าโทรเลข ค่าธนาณัติ ฯลฯ</t>
  </si>
  <si>
    <t>4. ค่าบริการทางด้านโทรคมนาคม</t>
  </si>
  <si>
    <t>หมวดเงินอุดหนุน</t>
  </si>
  <si>
    <t>หมวดค่าครุภัณฑ์</t>
  </si>
  <si>
    <t>1. โครงการจัดซื้อครุภัณฑ์สำนักงาน</t>
  </si>
  <si>
    <t>รวมทั้งสิ้น</t>
  </si>
  <si>
    <t>ส่วนการคลัง</t>
  </si>
  <si>
    <t xml:space="preserve"> เงินเดือนพนักงาน</t>
  </si>
  <si>
    <t>2. เงินเพิ่มค่าครองชีพชั่วคราวพนักงานส่วนตำบล</t>
  </si>
  <si>
    <t>หมวดค่าสาธารณูปโภค</t>
  </si>
  <si>
    <t>1. ค่าไปรษณีย์ ค่าโทรเลข ค่าธนาณัติฯ</t>
  </si>
  <si>
    <t>ส่วนโยธา</t>
  </si>
  <si>
    <t>หมวดค่าจ้างประจำ</t>
  </si>
  <si>
    <t>1. ค่าจ้างลูกจ้างประจำ</t>
  </si>
  <si>
    <t>2. เงินเพิ่มค่าครองชีพชั่วคราวลูกจ้างประจำ</t>
  </si>
  <si>
    <t>หมวดที่ดินและสิ่งก่อสร้าง</t>
  </si>
  <si>
    <t>งบกลาง</t>
  </si>
  <si>
    <t>รายจ่ายงบกลาง</t>
  </si>
  <si>
    <t>1. ประเภทรายจ่ายตามข้อผูกพัน</t>
  </si>
  <si>
    <t>จัดสรร (บาท)</t>
  </si>
  <si>
    <t>1. เงินอุดหนุนทั่วไป (อาหารกลางวันโรงเรียน)</t>
  </si>
  <si>
    <t>2. เงินอุดหนุนทั่วไป (อาหารเสริม (นม) โรงเรียน)</t>
  </si>
  <si>
    <t>3. เงินอุดหนุนทั่วไป (การบริการสาธารณสุข)</t>
  </si>
  <si>
    <t xml:space="preserve">     - โครงการสนับสนุนการปฏิบัติหน้าที่ของ อปพร.</t>
  </si>
  <si>
    <t>5. ค่าน้ำประปา</t>
  </si>
  <si>
    <t>2. โครงการจัดซื้อครุภัณฑ์งานบ้านงานครัว</t>
  </si>
  <si>
    <t xml:space="preserve">- 2 - </t>
  </si>
  <si>
    <t>- 2 -</t>
  </si>
  <si>
    <t>- 3 -</t>
  </si>
  <si>
    <t>- 4 -</t>
  </si>
  <si>
    <t>4. เงินอุดหนุนทั่วไป (เบี้ยยังชีพคนพิการ)</t>
  </si>
  <si>
    <t>5. เงินอุดหนุนทั่วไป (เบี้ยยังชีพผู้สูงอายุ)</t>
  </si>
  <si>
    <t>รายงานการจ่ายเงินอุดหนุนทั่วไประบุวัตถุประสงค์   ประจำปีงบประมาณ พ.ศ. 2550</t>
  </si>
  <si>
    <r>
      <t xml:space="preserve">6. เงินอุดหนุนทั่วไป </t>
    </r>
    <r>
      <rPr>
        <sz val="12"/>
        <rFont val="Angsana New"/>
        <family val="1"/>
      </rPr>
      <t>(ส่งเสริมและพัฒนาความรู้แก่บุคลากรของ อปท.)</t>
    </r>
  </si>
  <si>
    <t>7. เงินอุดหนุนทั่วไป (การบริหารการจัดการที่ดี)</t>
  </si>
  <si>
    <t>8. เงินอุดหนุนทั่วไป (ความพยายามในการจัดเก็บภาษี)</t>
  </si>
  <si>
    <t>รายงานการจ่ายเงินตามข้อบัญญัติงบประมาณรายจ่าย ประจำปีงบประมาณ  พ.ศ.  2552</t>
  </si>
  <si>
    <t xml:space="preserve">     - โครงการจัดงานประเพณีชักพระแข่งเรือยาว</t>
  </si>
  <si>
    <t xml:space="preserve">     - โครงการจัดงานวันสงกรานต์ รดน้ำผู้สูงอายุ</t>
  </si>
  <si>
    <t xml:space="preserve">     - โครงการสนับสนุนส่งเสริมการแข่งขันกีฬาทุกระดับ</t>
  </si>
  <si>
    <t xml:space="preserve">     - โครงการชุมชนร่วมใจแก้ไขปัญหาอาชญากรรม</t>
  </si>
  <si>
    <t xml:space="preserve">     - โครงการจัดทำป้ายและสื่อประชาสัมพันธ์</t>
  </si>
  <si>
    <t xml:space="preserve">     - โครงกาจัดงานประเพณีลอยกระทง</t>
  </si>
  <si>
    <t xml:space="preserve">     - ค่าไฟฟ้าสำนักงาน หอกระจายข่าว และศาลหลักเมืองตรัง</t>
  </si>
  <si>
    <t xml:space="preserve">     - ค่าของขวัญ ของรางวัล</t>
  </si>
  <si>
    <t xml:space="preserve">     - ค่าพวงมาลัย ช่อดอกไม้ กระเช้าดอกไม้ และพวงมาลาฯ</t>
  </si>
  <si>
    <t xml:space="preserve">     - โครงการส่งเสริมและสนับสนุนการเลือกตั้งทุกระดับ</t>
  </si>
  <si>
    <t xml:space="preserve">     - โครงการจากวันพ่อถึงวันแม่ 116 วัน สร้างสามัคคี</t>
  </si>
  <si>
    <t>2. เงินอุดหนุนส่วนราชการ องค์กรเอกชน หรือกิจกรรมฯ</t>
  </si>
  <si>
    <t xml:space="preserve">    (1) อุดหนุนองค์การบริหารส่วนตำบลเกาะลิบง</t>
  </si>
  <si>
    <t>1. เงินอุดหนุนองค์กรปกครองส่วนท้องถิ่นอื่น</t>
  </si>
  <si>
    <t xml:space="preserve">    (4) อุดหนุนศูนย์พัฒนากีฬาประจำหมู่บ้าน</t>
  </si>
  <si>
    <t xml:space="preserve">    (5) อุดหนุนศูนย์พัฒนากีฬาประจำตำบล</t>
  </si>
  <si>
    <t xml:space="preserve">    (14) อุดหนุนการประปาภูมิภาคอำเภอกันตัง</t>
  </si>
  <si>
    <t>หมวดรายจ่ายอื่น</t>
  </si>
  <si>
    <t>1. เบี้ยยังชีพผู้สูงอายุ</t>
  </si>
  <si>
    <t>3. โครงการจัดซื้อครุภัณฑ์ไฟฟ้าและวิทยุ</t>
  </si>
  <si>
    <r>
      <t>8. เงินประโยชน์ตอบแทนอื่น</t>
    </r>
    <r>
      <rPr>
        <sz val="12"/>
        <rFont val="Angsana New"/>
        <family val="1"/>
      </rPr>
      <t>สำหรับพนักงานส่วนท้องถิ่นเป็นกรณีพิเศษ</t>
    </r>
  </si>
  <si>
    <r>
      <t>4. รายจ่ายเกี่ยวกับ</t>
    </r>
    <r>
      <rPr>
        <sz val="12"/>
        <rFont val="Angsana New"/>
        <family val="1"/>
      </rPr>
      <t>การปฏิบัติราชการที่ไม่เข้าลักษณะรายจ่ายหมวดอื่น แยกเป็น</t>
    </r>
  </si>
  <si>
    <r>
      <t xml:space="preserve">     - โครงการส่งเสริม</t>
    </r>
    <r>
      <rPr>
        <sz val="12"/>
        <rFont val="Angsana New"/>
        <family val="1"/>
      </rPr>
      <t>และสนับสนุนกิจกรรมเวทีประชาคมหมู่บ้านและตำบล</t>
    </r>
  </si>
  <si>
    <t>1. ค่าตอบแทนผู้ปฏิบัติราชการอันเป็นประโยชน์แก่ อปท.</t>
  </si>
  <si>
    <t>2. ค่าตอบแทนการปฏิบัติงานนอกเวลาราชการ</t>
  </si>
  <si>
    <t>3. ค่าเช่าบ้าน</t>
  </si>
  <si>
    <t>4. เงินช่วยเหลือการศึกษาบุตร</t>
  </si>
  <si>
    <r>
      <t>6. เงินประโยชน์ตอบแทนอื่น</t>
    </r>
    <r>
      <rPr>
        <sz val="12"/>
        <rFont val="Angsana New"/>
        <family val="1"/>
      </rPr>
      <t>สำหรับพนักงานส่วนท้องถิ่นเป็นกรณีพิเศษ</t>
    </r>
  </si>
  <si>
    <t>2. รายจ่ายเพื่อบำรุงรักษาหรือซ่อมแซมทรัพย์สิน</t>
  </si>
  <si>
    <t xml:space="preserve">3. รายจ่ายเกี่ยวเนื่องกับการปฏิบัติราชการฯ  </t>
  </si>
  <si>
    <t>2. ค่าวัสดุเชื้อเพลิงและหล่อลื่น</t>
  </si>
  <si>
    <t>3. ค่าวัสดุคอมพิวเตอร์</t>
  </si>
  <si>
    <t>1. ค่าตอบแทนการปฏิบัติงานนอกเวลาราชการ</t>
  </si>
  <si>
    <t>2. ค่าเช่าบ้าน</t>
  </si>
  <si>
    <t>4. เงินช่วยเหลือค่ารักษาพยาบาล</t>
  </si>
  <si>
    <r>
      <t>5. เงินประโยชน์ตอบแทนอื่น</t>
    </r>
    <r>
      <rPr>
        <sz val="12"/>
        <rFont val="Angsana New"/>
        <family val="1"/>
      </rPr>
      <t>สำหรับพนักงานส่วนท้องถิ่นเป็นกรณีพิเศษ</t>
    </r>
  </si>
  <si>
    <t>3. ค่าวัสดุก่อสร้าง</t>
  </si>
  <si>
    <t>5. ค่าวัสดุเชื้อเพลิงและหล่อลื่น</t>
  </si>
  <si>
    <t>6. ค่าวัสดุวิทยาศาสตร์หรือการแพทย์</t>
  </si>
  <si>
    <t>4. ค่าวัสดุยานพาหนะและขนส่ง</t>
  </si>
  <si>
    <t>7. ค่าวัสดุเครื่องแต่งกาย</t>
  </si>
  <si>
    <t>8. ค่าวัสดุคอมพิวเตอร์</t>
  </si>
  <si>
    <t>54-30-20</t>
  </si>
  <si>
    <t>งบกระทบยอดเงินฝากธนาคาร</t>
  </si>
  <si>
    <t xml:space="preserve">    </t>
  </si>
  <si>
    <t xml:space="preserve">    บาท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</si>
  <si>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</si>
  <si>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</si>
  <si>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</si>
  <si>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</si>
  <si>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</si>
  <si>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2380055</t>
  </si>
  <si>
    <t>30  กันยายน  2551</t>
  </si>
  <si>
    <t>รายละเอียด</t>
  </si>
  <si>
    <t>ผู้จัดทำ</t>
  </si>
  <si>
    <t>(หัก)</t>
  </si>
  <si>
    <r>
      <t xml:space="preserve">   ธนาคาร  </t>
    </r>
    <r>
      <rPr>
        <b/>
        <u val="single"/>
        <sz val="16"/>
        <rFont val="Angsana New"/>
        <family val="1"/>
      </rPr>
      <t>ธกส. สาขากันตัง</t>
    </r>
    <r>
      <rPr>
        <b/>
        <sz val="16"/>
        <rFont val="Angsana New"/>
        <family val="1"/>
      </rPr>
      <t xml:space="preserve">  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</si>
  <si>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257-2-19990-0</t>
    </r>
  </si>
  <si>
    <r>
      <t>บวก</t>
    </r>
    <r>
      <rPr>
        <sz val="16"/>
        <rFont val="Angsana New"/>
        <family val="1"/>
      </rPr>
      <t xml:space="preserve">  :  เงินฝากระหว่างทาง</t>
    </r>
  </si>
  <si>
    <r>
      <t>หัก</t>
    </r>
    <r>
      <rPr>
        <sz val="16"/>
        <rFont val="Angsana New"/>
        <family val="1"/>
      </rPr>
      <t xml:space="preserve">  :  เช็คจ่ายที่ผู้รับยังไม่นำมาขึ้นเงินกับธนาคาร</t>
    </r>
  </si>
  <si>
    <r>
      <t>บวก</t>
    </r>
    <r>
      <rPr>
        <b/>
        <sz val="16"/>
        <rFont val="Angsana New"/>
        <family val="1"/>
      </rPr>
      <t xml:space="preserve">  :  หรือ </t>
    </r>
    <r>
      <rPr>
        <b/>
        <u val="single"/>
        <sz val="16"/>
        <rFont val="Angsana New"/>
        <family val="1"/>
      </rPr>
      <t>(หัก)</t>
    </r>
    <r>
      <rPr>
        <sz val="16"/>
        <rFont val="Angsana New"/>
        <family val="1"/>
      </rPr>
      <t xml:space="preserve">  รายการกระทบยอดอื่น ๆ </t>
    </r>
  </si>
  <si>
    <r>
      <t xml:space="preserve">  </t>
    </r>
    <r>
      <rPr>
        <b/>
        <u val="single"/>
        <sz val="16"/>
        <rFont val="Angsana New"/>
        <family val="1"/>
      </rPr>
      <t>ผู้ตรวจสอบ</t>
    </r>
  </si>
  <si>
    <r>
      <t xml:space="preserve">   ธนาคาร  </t>
    </r>
    <r>
      <rPr>
        <b/>
        <u val="single"/>
        <sz val="16"/>
        <rFont val="Angsana New"/>
        <family val="1"/>
      </rPr>
      <t>กรุงไทย  จำกัด  (มหาชน)  สาขาตรัง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</si>
  <si>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903-6-05635-7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</si>
  <si>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257-4-06621-2</t>
    </r>
  </si>
  <si>
    <t xml:space="preserve">งบทดลอง </t>
  </si>
  <si>
    <t>ชื่อบัญชี</t>
  </si>
  <si>
    <t>รหัสบัญชี</t>
  </si>
  <si>
    <t xml:space="preserve">     เดบิท</t>
  </si>
  <si>
    <t>เครดิต</t>
  </si>
  <si>
    <t>010</t>
  </si>
  <si>
    <t>021</t>
  </si>
  <si>
    <t>เงินฝากธนาคาร-ออมทรัพย์      เลขที่  257-2-19990-0</t>
  </si>
  <si>
    <t>022</t>
  </si>
  <si>
    <t>เงินฝากธนาคาร-ออมทรัพย์      เลขที่  257-2-26768-4</t>
  </si>
  <si>
    <t>เงินฝากธนาคาร-ประจำ 3 เดือน    เลขที่  257-4-06621-2</t>
  </si>
  <si>
    <t>023</t>
  </si>
  <si>
    <t>เงินฝากธนาคาร-ประจำ 12 เดือน  เลขที่  09-6603-34-001365-8</t>
  </si>
  <si>
    <t>ลูกหนี้ - เงินขาดบัญชี</t>
  </si>
  <si>
    <t>706</t>
  </si>
  <si>
    <t>รายได้ค้างรับ</t>
  </si>
  <si>
    <t>-</t>
  </si>
  <si>
    <t>000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</si>
  <si>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</si>
  <si>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</si>
  <si>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</si>
  <si>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</si>
  <si>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</si>
  <si>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</si>
  <si>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</si>
  <si>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</si>
  <si>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</si>
  <si>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</si>
  <si>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</si>
  <si>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</si>
  <si>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</si>
  <si>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</si>
  <si>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</si>
  <si>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</si>
  <si>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</si>
  <si>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ค่าที่ดินและสิ่งก่อสร้าง</t>
  </si>
  <si>
    <t>7500</t>
  </si>
  <si>
    <t>รายจ่ายอื่น</t>
  </si>
  <si>
    <t>550</t>
  </si>
  <si>
    <t>เงินสะสม</t>
  </si>
  <si>
    <t>700</t>
  </si>
  <si>
    <t>เงินทุนสำรองเงินสะสม</t>
  </si>
  <si>
    <t>รายรับ  (หมายเหตุ 1)</t>
  </si>
  <si>
    <t>821</t>
  </si>
  <si>
    <t>เงินรับฝาก - ภาษีหัก ณ ที่จ่าย</t>
  </si>
  <si>
    <t>902</t>
  </si>
  <si>
    <t>เงินรับฝาก - เงินประกันสัญญา</t>
  </si>
  <si>
    <t>903</t>
  </si>
  <si>
    <t>เงินรับฝาก - ค่าใช้จ่ายภาษีบำรุงท้องที่  5 %</t>
  </si>
  <si>
    <t>906</t>
  </si>
  <si>
    <t>เงินรับฝาก - ส่วนลดภาษีบำรุงท้องที่  6 %</t>
  </si>
  <si>
    <t>907</t>
  </si>
  <si>
    <t>เงินรับฝาก - เงินรางวัล  25 %</t>
  </si>
  <si>
    <t>900</t>
  </si>
  <si>
    <t>เงินรับฝาก - เงินสมทบค่ากระแสไฟฟ้าสถานีสูบน้ำเกาะยาว</t>
  </si>
  <si>
    <t>เงินทุนโครงการเศรษฐกิจชุมชน</t>
  </si>
  <si>
    <t xml:space="preserve">รายจ่ายค้างจ่าย </t>
  </si>
  <si>
    <t>600</t>
  </si>
  <si>
    <t>วันที่.....30  กันยายน  2551..........</t>
  </si>
  <si>
    <t>ใบผ่านรายการบัญชีมาตรฐาน</t>
  </si>
  <si>
    <t xml:space="preserve">องค์การบริหารส่วนตำบลควนธานี         </t>
  </si>
  <si>
    <t>ส่วนการคลัง / งานการเงินและบัญชี</t>
  </si>
  <si>
    <t>รายการ</t>
  </si>
  <si>
    <t>เดบิท</t>
  </si>
  <si>
    <t>เงินสดยกไป</t>
  </si>
  <si>
    <t>เงินฝากธนาคาร - กระแสรายวัน  903-6-05635-7</t>
  </si>
  <si>
    <t>เงินฝากธนาคาร – ออมทรัพย์   257-2-19990-0</t>
  </si>
  <si>
    <t>เงินสดยกมา</t>
  </si>
  <si>
    <t>รายรับ</t>
  </si>
  <si>
    <t>ลูกหนี้เงินยืมเงินนอกงบประมาณ</t>
  </si>
  <si>
    <t>รายจ่ายค้างจ่าย (ค่ากระแสไฟฟ้าโครงการถ่ายโอนฯ)</t>
  </si>
  <si>
    <t>เงินฝากธนาคาร-กระแสรายวัน  257-5-00046-7</t>
  </si>
  <si>
    <t>0101</t>
  </si>
  <si>
    <t>ภาษีบำรุงท้องที่</t>
  </si>
  <si>
    <t>0102</t>
  </si>
  <si>
    <t>0103</t>
  </si>
  <si>
    <t>ค่าธรรมเนียมเกี่ยวกับใบอนุญาตการพนัน</t>
  </si>
  <si>
    <t>0123</t>
  </si>
  <si>
    <t>ค่าธรรมเนียมเกี่ยวกับการควบคุมอาคาร</t>
  </si>
  <si>
    <t>0125</t>
  </si>
  <si>
    <t>ค่าใบอนุญาตเกี่ยวกับการควบคุมอาคาร</t>
  </si>
  <si>
    <t>0146</t>
  </si>
  <si>
    <t>ดอกเบี้ยเงินฝากธนาคาร</t>
  </si>
  <si>
    <t>0203</t>
  </si>
  <si>
    <t>ค่าจำหน่ายน้ำประปา</t>
  </si>
  <si>
    <t>0254</t>
  </si>
  <si>
    <t>0307</t>
  </si>
  <si>
    <t>ค่าจัดเก็บขยะมูลฝอย</t>
  </si>
  <si>
    <t>0308</t>
  </si>
  <si>
    <t>ภาษีมูลค่าเพิ่ม</t>
  </si>
  <si>
    <t>1002</t>
  </si>
  <si>
    <t>ภาษีธุรกิจเฉพาะ</t>
  </si>
  <si>
    <t>1004</t>
  </si>
  <si>
    <t>ภาษีสุรา</t>
  </si>
  <si>
    <t>1005</t>
  </si>
  <si>
    <t>ภาษีสรรพสามิต</t>
  </si>
  <si>
    <t>1006</t>
  </si>
  <si>
    <t>ค่าธรรมเนียมจดทะเบียนสิทธิและนิติกรรมที่ดิน</t>
  </si>
  <si>
    <t>1013</t>
  </si>
  <si>
    <t>อากรรังนกอีแอ่น</t>
  </si>
  <si>
    <t>1015</t>
  </si>
  <si>
    <t>ค่าธรรมเนียมน้ำบาดาลและใช้น้ำบาดาล</t>
  </si>
  <si>
    <t>1016</t>
  </si>
  <si>
    <t>ใบผ่านรายการบัญชีทั่วไป</t>
  </si>
  <si>
    <t>เงินฝากธนาคาร - ออมทรัพย์  257-2-19990-0</t>
  </si>
  <si>
    <t>เงินฝากธนาคาร - กระแสรายวัน  257-5-00046-7</t>
  </si>
  <si>
    <t>รายจ่ายค้างจ่าย - ความพยายามในการจัดเก็บภาษี</t>
  </si>
  <si>
    <t xml:space="preserve">                    "การใช้โปรแกรมสำเร็จรูประบบประปา"  ตามสัญญายืมเงินเลขที่  20/2551  ลงวันที่  3  กันยายน  2551  เป็นใบสำคัญ</t>
  </si>
  <si>
    <t>เลขที่......5  กันยายน   2551….....</t>
  </si>
  <si>
    <t>ค่าวัสดุ (อาหารเสริม (นม) โรงเรียน)</t>
  </si>
  <si>
    <t>7270</t>
  </si>
  <si>
    <t>รายจ่ายค้างจ่าย</t>
  </si>
  <si>
    <t xml:space="preserve">                     พ.ศ. 2551  เพื่อกันเงินไปเบิกในปีงบประมาณ พ.ศ. 2552 </t>
  </si>
  <si>
    <t>เลขที่......7  กันยายน   2551….....</t>
  </si>
  <si>
    <t>ค่าที่ดินและสิ่งก่อสร้าง (เงินอุดหนุนทั่วไป-การบริหารจัดการที่ดี)</t>
  </si>
  <si>
    <t xml:space="preserve">                     ค้างจ่าย  เพื่อกันเงินไปเบิกในปีงบประมาณ พ.ศ. 2552</t>
  </si>
  <si>
    <t>เลขที่......9  กันยายน   2551….....</t>
  </si>
  <si>
    <t>รายจ่ายค้างจ่าย (เงินอุดหนุนทั่วไป-เบี้ยยังชีพคนพิการ ปี 2551)</t>
  </si>
  <si>
    <t>รายจ่ายค้างจ่าย (เงินอุดหนุนทั่วไป-การบริหารจัดการที่ดี ปี 2551)</t>
  </si>
  <si>
    <t xml:space="preserve">                     พ.ศ. 2551  เข้าบัญชีเงินสะสม  ตามหนังสือกระทรวงหาดไทย  ด่วนที่สุด  ที่  มท  0808.4/ว3239  ลงวันที่  25  </t>
  </si>
  <si>
    <t xml:space="preserve">                     กันยายน  2550  เรื่อง  ซักซ้อมแนวทางการบริหารงบประมาณรายจ่าย  ประจำปีงบประมาณ พ.ศ. 2550  </t>
  </si>
  <si>
    <t xml:space="preserve">                     และปีงบประมาณ พ.ศ.2551</t>
  </si>
  <si>
    <t>เลขที่......10  กันยายน   2551….....</t>
  </si>
  <si>
    <t>วันที่…...30  กันยายน  2551..........</t>
  </si>
  <si>
    <t>บัญชีสำรองเงินรายรับ</t>
  </si>
  <si>
    <t xml:space="preserve">                     ตามหนังสือกระทรวงหาดไทย  ด่วนที่สุด  ที่  มท  0808.4/ว3239  ลงวันที่  25  กันยายน  2550  เรื่อง  ซักซ้อมแนวทาง</t>
  </si>
  <si>
    <t xml:space="preserve">                     การบริหารงบประมาณรายจ่าย  ประจำปีงบประมาณ พ.ศ. 2550   และปีงบประมาณ พ.ศ.2551</t>
  </si>
  <si>
    <t>เลขที่......11  กันยายน   2551….....</t>
  </si>
  <si>
    <t>บัญชีเงินสะสม</t>
  </si>
  <si>
    <t>บัญชีรายได้ค้างรับ</t>
  </si>
  <si>
    <t>เลขที่......12  กันยายน   2551….....</t>
  </si>
  <si>
    <t>เงินรับฝาก - ดอกเบี้ยโครงการถ่ายโอนฯ</t>
  </si>
  <si>
    <t>เลขที่......      กันยายน   2551….....</t>
  </si>
  <si>
    <t xml:space="preserve"> ภาษีโรงเรือนและที่ดิน</t>
  </si>
  <si>
    <t xml:space="preserve"> ภาษีป้าย</t>
  </si>
  <si>
    <t>ค่าปรับผู้กระทำผิดกฏหมาย พ.ร.บ. จราจร</t>
  </si>
  <si>
    <t>0137</t>
  </si>
  <si>
    <t>ค่าปรับการผิดสัญญา</t>
  </si>
  <si>
    <t>0140</t>
  </si>
  <si>
    <t>ค่าธรรมเนียมขออนุญาตใช้น้ำประปา</t>
  </si>
  <si>
    <t>0149</t>
  </si>
  <si>
    <t>ค่าใช้จ่ายในการติดตั้งประปา</t>
  </si>
  <si>
    <t>0255</t>
  </si>
  <si>
    <t>ค่าขายแบบแปลน</t>
  </si>
  <si>
    <t>0302</t>
  </si>
  <si>
    <t xml:space="preserve"> รายได้เบ็ดเตล็ดอื่น ๆ </t>
  </si>
  <si>
    <t>ภาคหลวงแร่</t>
  </si>
  <si>
    <t>ภาคหลวงปิโตรเลียม</t>
  </si>
  <si>
    <t>เงินอุดหนุนทั่วไป (อบต.) ภารกิจถ่ายโอนเลือกทำ</t>
  </si>
  <si>
    <t>เงินอุดหนุนทั่วไป (อุดหนุนศูนย์พัฒนาครอบครัวในชุมชน)</t>
  </si>
  <si>
    <t>เงินอุดหนุนทั่วไป (โครงการก่อสร้างระบบประปาหมู่บ้าน  หมู่ที่ 6)</t>
  </si>
  <si>
    <t xml:space="preserve">                                                                    -  2  -</t>
  </si>
  <si>
    <t>เงินอุดหนุนทั่วไป (โครงการก่อสร้างระบบประปาหมู่บ้าน  หมู่ที่ 5)</t>
  </si>
  <si>
    <t>เงินอุดหนุนทั่วไป (ค่าประแสไฟฟ้าสถานีสูบน้ำ หมู่ที่ 1)</t>
  </si>
  <si>
    <t>เงินรายรับ</t>
  </si>
  <si>
    <t>เลขที่….… / กันยายน / 2550….....</t>
  </si>
  <si>
    <t>วันที่….…30  กันยายน  2550…….</t>
  </si>
  <si>
    <t>บัญชีทุนสำรองเงินสะสม</t>
  </si>
  <si>
    <t xml:space="preserve">คำอธิบาย     เพื่อบันทึก  ตั้งบัญชีทุนสำรองเงินสะสม 25%  ของจำนวนเงินที่ตกเป็นเงินสะสม (1,048,026.30 x 25%)  </t>
  </si>
  <si>
    <t xml:space="preserve">                   ประจำปีงบประมาณ พ.ศ. 2550</t>
  </si>
  <si>
    <t xml:space="preserve">                               ผู้จัดทำ                                                        ผู้อนุมัติ                                             ผู้บันทึกบัญชี</t>
  </si>
  <si>
    <t>บัญชีสำรองรายรับ</t>
  </si>
  <si>
    <t>คำอธิบาย     เพื่อบันทึก  โอนปิดบัญชีสำรองเงินรายรับ ณ วันที่ 30  กันยายน  2549  เข้าบัญชีเงินสะสม  ตามหนังสือ</t>
  </si>
  <si>
    <t xml:space="preserve">                  กระทรวงมหาดไทย ด่วนที่สุด ที่ มท.0808.4/ว 3239  ลงวันที่  25  กันยายน  2550  เรื่อง  การซักซ้อมแนวทาง       </t>
  </si>
  <si>
    <t xml:space="preserve">                  การบริหารงบประมาณรายจ่ายประจำปีงบประมาณ พ.ศ. 2550  และปีงบประมาณ พ.ศ. 2551  ข้อ 5      </t>
  </si>
  <si>
    <t xml:space="preserve">คำอธิบาย     เพื่อบันทึก  โอนปิดบัญชีรายได้ค้างรับของปีงบประมาณ พ.ศ. 2549  เข้าบัญชีเงินสะสม  </t>
  </si>
  <si>
    <t xml:space="preserve"> -   </t>
  </si>
  <si>
    <t>คำอธิบาย     เพื่อบันทึกรายการตั้งรายได้ค้างรับจากการสำรวจลูกหนี้ค้างชำระ ณ วันที่ 30  กันยายน  2550  รายละเอียดดังนี้</t>
  </si>
  <si>
    <t xml:space="preserve">                   1. ลูกหนี้ค่าน้ำประปา                           จำนวน           ราย </t>
  </si>
  <si>
    <t>เป็นเงิน</t>
  </si>
  <si>
    <t>บาท</t>
  </si>
  <si>
    <t xml:space="preserve">                   2. ลูกหนี้ค่าขยะมูลฝอย                        จำนวน           ราย</t>
  </si>
  <si>
    <t xml:space="preserve">                   3. ลูกหนี้ค่าภาษีบำรุงท้องที่                  จำนวน            ราย</t>
  </si>
  <si>
    <t xml:space="preserve">                   4. ลูกหนี้ภาษีป้าย                                  จำนวน            ราย</t>
  </si>
  <si>
    <t xml:space="preserve">                   5. ลูกหนี้ภาษีโรงเรือนและที่ดิน           จำนวน            ราย</t>
  </si>
  <si>
    <t>รายจ่ายค้างจ่าย-ค่าวัสดุ (อาหารเสริม (นม) โรงเรียน)</t>
  </si>
  <si>
    <t xml:space="preserve">เครดิต </t>
  </si>
  <si>
    <t xml:space="preserve">คำอธิบาย     เพื่อบันทึก  โอนปิดบัญชีรายจ่ายค้างจ่าย  เงินอุดหนุนทั่วไปที่ระบุวัตถุประสงค์  เงินอุดหนุนทั่วไป  </t>
  </si>
  <si>
    <t xml:space="preserve">                  </t>
  </si>
  <si>
    <t xml:space="preserve">   เงินอุดหนุนสำหรับอาหารเสิรท (นม) โรงเรียน  เข้าบัญชีเงินสะสม  ตามหนังสือกระทรวงมหาดไทย</t>
  </si>
  <si>
    <t xml:space="preserve">                   </t>
  </si>
  <si>
    <t xml:space="preserve">   ด่วนที่สุด ที่ มท 0808.4/ว 3239  ลงวันที่  25  กันยายน  2550  ข้อ 6</t>
  </si>
  <si>
    <t>งบกลาง (เบี้ยยังชีพคนพิการ)</t>
  </si>
  <si>
    <t>ค่าวัสดุ  (อาหารเสริม (นม) โรงเรียน)</t>
  </si>
  <si>
    <t>ค่าใช้สอย (ส่งเสริมและพัฒนาความรู้แก่บุคลากรของ อปท.)</t>
  </si>
  <si>
    <t>ค่าใช้สอย (ความพยายามในการจัดเก็บภาษี)</t>
  </si>
  <si>
    <t>ค่าที่ดินและสิ่งก่อสร้าง (การบริหารจัดการที่ดี)</t>
  </si>
  <si>
    <t>คำอธิบาย     เพื่อบันทึก  รายการเงินอุดหนุนทั่วไปที่กำหนดวัตถุประสงค์ค้างจ่าย  เพื่อกันเงินไปเบิกปีงบประมาณ 2551</t>
  </si>
  <si>
    <t xml:space="preserve">   จำนวน  5  รายการ</t>
  </si>
  <si>
    <r>
      <t xml:space="preserve">                              </t>
    </r>
    <r>
      <rPr>
        <b/>
        <u val="single"/>
        <sz val="16"/>
        <rFont val="Angsana New"/>
        <family val="1"/>
      </rPr>
      <t>ผู้จัดทำ</t>
    </r>
    <r>
      <rPr>
        <b/>
        <sz val="16"/>
        <rFont val="Angsana New"/>
        <family val="1"/>
      </rPr>
      <t xml:space="preserve">                                                       </t>
    </r>
    <r>
      <rPr>
        <b/>
        <u val="single"/>
        <sz val="16"/>
        <rFont val="Angsana New"/>
        <family val="1"/>
      </rPr>
      <t>ผู้อนุมัติ</t>
    </r>
    <r>
      <rPr>
        <b/>
        <sz val="16"/>
        <rFont val="Angsana New"/>
        <family val="1"/>
      </rPr>
      <t xml:space="preserve">                                                     </t>
    </r>
    <r>
      <rPr>
        <b/>
        <u val="single"/>
        <sz val="16"/>
        <rFont val="Angsana New"/>
        <family val="1"/>
      </rPr>
      <t>ผู้บันทึกบัญชี</t>
    </r>
  </si>
  <si>
    <r>
      <t>เครดิต</t>
    </r>
    <r>
      <rPr>
        <b/>
        <sz val="16"/>
        <rFont val="Angsana New"/>
        <family val="1"/>
      </rPr>
      <t xml:space="preserve">  </t>
    </r>
  </si>
  <si>
    <r>
      <t>คำอธิบาย</t>
    </r>
    <r>
      <rPr>
        <sz val="16"/>
        <rFont val="Angsana New"/>
        <family val="1"/>
      </rPr>
      <t xml:space="preserve">      เพื่อบันทึก   การส่งใช้เงินยืมเงินนอกงบประมาณ  ของนางสาวจีราชล  มูนีกุล  เป็นค่าลงทะเบียนในการฝึกอบรม </t>
    </r>
  </si>
  <si>
    <r>
      <t>คำอธิบาย</t>
    </r>
    <r>
      <rPr>
        <sz val="16"/>
        <rFont val="Angsana New"/>
        <family val="1"/>
      </rPr>
      <t xml:space="preserve">      เพื่อบันทึก   รายการค่าวัสดุอาหารเสริม (นม) โรงเรียน  ตามข้อบัญญัติงบประมาณรายจ่าย  ประจำปีงบประมาณ</t>
    </r>
  </si>
  <si>
    <r>
      <t>คำอธิบาย</t>
    </r>
    <r>
      <rPr>
        <sz val="16"/>
        <rFont val="Angsana New"/>
        <family val="1"/>
      </rPr>
      <t xml:space="preserve">      เพื่อบันทึก  รายการเงินอุดหนุนทั่วไป-สำหรับ อปท. ที่มีการบริหารจัดการที่ดี  ประจำปีงบประมาณ พ.ศ. 2550  </t>
    </r>
  </si>
  <si>
    <r>
      <t xml:space="preserve">รายจ่ายค้างจ่าย </t>
    </r>
    <r>
      <rPr>
        <sz val="12"/>
        <rFont val="Angsana New"/>
        <family val="1"/>
      </rPr>
      <t>(เงินอุดหนุนทั่วไป-ส่งเสริมและพัมนาความรู้แก่บุคลากรฯ ปี 2551)</t>
    </r>
  </si>
  <si>
    <r>
      <t>รายจ่ายค้างจ่าย</t>
    </r>
    <r>
      <rPr>
        <sz val="13"/>
        <rFont val="Angsana New"/>
        <family val="1"/>
      </rPr>
      <t xml:space="preserve"> (เงินอุดหนุนทั่วไป-ความพยายามในการจัดเก็บภาษี ปปี 2551)</t>
    </r>
  </si>
  <si>
    <r>
      <t xml:space="preserve">รายจ่ายค้างจ่าย </t>
    </r>
    <r>
      <rPr>
        <sz val="14"/>
        <rFont val="Angsana New"/>
        <family val="1"/>
      </rPr>
      <t>(เงินอุดหนุนทั่วไป-อาหารเสริม (นม) โรงเรียน ปี 2551)</t>
    </r>
  </si>
  <si>
    <r>
      <t>คำอธิบาย</t>
    </r>
    <r>
      <rPr>
        <sz val="16"/>
        <rFont val="Angsana New"/>
        <family val="1"/>
      </rPr>
      <t xml:space="preserve">      เพื่อบันทึกรายการโอนปิดบัญชีเงินอุดหนุนทั่วไปกำหนดวัตถุประสงค์ค้างจ่าย  เหลือจ่าย  ประจำปีงบประมาณ </t>
    </r>
  </si>
  <si>
    <r>
      <t>คำอธิบาย</t>
    </r>
    <r>
      <rPr>
        <sz val="16"/>
        <rFont val="Angsana New"/>
        <family val="1"/>
      </rPr>
      <t xml:space="preserve">      เพื่อบันทึก  รายการโอนปิดบัญชีสำรองเงินรายรับเหลือจ่าย  ประจำปีงบประมาณ พ.ศ. 2551  เข้าบัญชีเงินสะสม  </t>
    </r>
  </si>
  <si>
    <r>
      <t>คำอธิบาย</t>
    </r>
    <r>
      <rPr>
        <sz val="16"/>
        <rFont val="Angsana New"/>
        <family val="1"/>
      </rPr>
      <t xml:space="preserve">      เพื่อบันทึก  รายการเงินโอนปิดบัญชีรายได้ค้างรับของปีงบประมาณ  พ.ศ. 2551  เข้าบัญชีเงินสะสม</t>
    </r>
  </si>
  <si>
    <r>
      <t>คำอธิบาย</t>
    </r>
    <r>
      <rPr>
        <sz val="16"/>
        <rFont val="Angsana New"/>
        <family val="1"/>
      </rPr>
      <t xml:space="preserve">      เพื่อบันทึก  รายการโอนปิดบัญชีเงินรับฝาก-ดอกเบี้ยโครงการถ่ายโอนฯ  เข้าบัญชีเงินสะสม  </t>
    </r>
  </si>
  <si>
    <r>
      <t xml:space="preserve">คำอธิบาย </t>
    </r>
    <r>
      <rPr>
        <sz val="16"/>
        <rFont val="Angsana New"/>
        <family val="1"/>
      </rPr>
      <t xml:space="preserve">    เพื่อบันทึก  โอนปิดบัญชีรายได้ต่าง ๆ ที่เกิดขึ้น  ประจำปีงบประมาณ พ.ศ. 2551  เข้าบัญชีเงินรายรับ</t>
    </r>
  </si>
  <si>
    <t>รหัส</t>
  </si>
  <si>
    <t>ประมาณการ</t>
  </si>
  <si>
    <t>รับจริง</t>
  </si>
  <si>
    <t>+</t>
  </si>
  <si>
    <t>สูง</t>
  </si>
  <si>
    <t>บัญชี</t>
  </si>
  <si>
    <t xml:space="preserve"> (บาท)</t>
  </si>
  <si>
    <t>ต่ำ</t>
  </si>
  <si>
    <t>ภาษีอากร</t>
  </si>
  <si>
    <t>0100</t>
  </si>
  <si>
    <t>ค่าธรรมเนียม 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</si>
  <si>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</si>
  <si>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</si>
  <si>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</si>
  <si>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</si>
  <si>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</si>
  <si>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</si>
  <si>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</si>
  <si>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</si>
  <si>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</si>
  <si>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</si>
  <si>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</si>
  <si>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</si>
  <si>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 xml:space="preserve">องค์การบริหารส่วนตำบลควนธานี  </t>
  </si>
  <si>
    <t>อำเภอกันตัง  จังหวัดตรัง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</si>
  <si>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</si>
  <si>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</si>
  <si>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</si>
  <si>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</si>
  <si>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ยอดยกมา</t>
  </si>
  <si>
    <t xml:space="preserve">     ภาษีอากร</t>
  </si>
  <si>
    <t xml:space="preserve">     ค่าธรรมเนียม  ค่าปรับและใบอนุญาต</t>
  </si>
  <si>
    <t xml:space="preserve">     รายได้จากทรัพย์สิน</t>
  </si>
  <si>
    <t xml:space="preserve">     รายได้จากสาธารณูปโภคและการพาณิชย์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</si>
  <si>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</si>
  <si>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</si>
  <si>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</si>
  <si>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 xml:space="preserve">     เงินอุดหนุน</t>
  </si>
  <si>
    <t xml:space="preserve">     เงินรับฝาก  (หมายเหตุ  2)</t>
  </si>
  <si>
    <t xml:space="preserve">     เงินทุนโครงการเศรษฐกิจชุมชน</t>
  </si>
  <si>
    <t xml:space="preserve">     ลูกหนี้เงินยืม - เงินงบประมาณ</t>
  </si>
  <si>
    <t>090</t>
  </si>
  <si>
    <t xml:space="preserve">      เงินสะสม</t>
  </si>
  <si>
    <t>3000</t>
  </si>
  <si>
    <t>รวมรายรับ</t>
  </si>
  <si>
    <t xml:space="preserve">องค์การบริหารส่วนตำบลควนธานี  อำเภอกันตัง  จังหวัดตรัง        </t>
  </si>
  <si>
    <t xml:space="preserve"> - 2 - </t>
  </si>
  <si>
    <t>รายจ่าย</t>
  </si>
  <si>
    <t xml:space="preserve">     รายจ่ายงบกลาง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</si>
  <si>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</si>
  <si>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</si>
  <si>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</si>
  <si>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</si>
  <si>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</si>
  <si>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</si>
  <si>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</si>
  <si>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</si>
  <si>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</si>
  <si>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</si>
  <si>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เงินรับฝาก  (หมายเหตุ 2)</t>
  </si>
  <si>
    <t xml:space="preserve">     รายจ่ายค้างจ่าย</t>
  </si>
  <si>
    <t>รวมรายจ่าย</t>
  </si>
  <si>
    <t>สูงกว่า</t>
  </si>
  <si>
    <t>รายรับ                              รายจ่าย</t>
  </si>
  <si>
    <t xml:space="preserve">b </t>
  </si>
  <si>
    <t>(ต่ำกว่า)</t>
  </si>
  <si>
    <t>e</t>
  </si>
  <si>
    <t>ยอดยกไป</t>
  </si>
  <si>
    <t>องค์การบริหารส่วนตำบลควนธานี   อำเภอกันตัง  จังหวัดตรัง</t>
  </si>
  <si>
    <t>บัญชีเงินรับฝาก</t>
  </si>
  <si>
    <t>จ่ายเดือนนี้</t>
  </si>
  <si>
    <t>จ่ายแต่ต้นปี</t>
  </si>
  <si>
    <t>หมวดเงินรับฝาก</t>
  </si>
  <si>
    <t>-  ภาษีหัก  ณ  ที่จ่าย</t>
  </si>
  <si>
    <t>-  ประกันสัญญา</t>
  </si>
  <si>
    <t>รวมจ่าย</t>
  </si>
  <si>
    <t>รับเดือนนี้</t>
  </si>
  <si>
    <t>รับแต่ต้นปี</t>
  </si>
  <si>
    <t>รวมรับ</t>
  </si>
  <si>
    <t>รายงานรายจ่ายจากยอดบัญชีสำรองเงินรายรับ</t>
  </si>
  <si>
    <t>หมวดรายจ่าย</t>
  </si>
  <si>
    <t>ครุภัณฑ์</t>
  </si>
  <si>
    <r>
      <t>หมายเหตุ  2</t>
    </r>
    <r>
      <rPr>
        <b/>
        <sz val="16"/>
        <rFont val="Angsana New"/>
        <family val="1"/>
      </rPr>
      <t xml:space="preserve">  ประกอบรายงาน รับ-จ่ายเงินสด</t>
    </r>
  </si>
  <si>
    <r>
      <t>หมายเหตุ  3</t>
    </r>
    <r>
      <rPr>
        <b/>
        <sz val="16"/>
        <rFont val="Angsana New"/>
        <family val="1"/>
      </rPr>
      <t xml:space="preserve">  ประกอบงบทดลองและรายงาน รับ-จ่ายเงินสด</t>
    </r>
  </si>
  <si>
    <t xml:space="preserve">              องค์การบริหารส่วนตำบลควนธานี  อำเภอกันตัง  จังหวัดตรัง</t>
  </si>
  <si>
    <t xml:space="preserve">               หมายเหตุ  1  ประกอบงบทดลองและรายงานรับ - จ่าย  เงินสด</t>
  </si>
  <si>
    <t xml:space="preserve"> </t>
  </si>
  <si>
    <t xml:space="preserve">     ยอดยกมา</t>
  </si>
  <si>
    <t xml:space="preserve"> รับระหว่างเดือน</t>
  </si>
  <si>
    <t xml:space="preserve">     ยอดยกไป</t>
  </si>
  <si>
    <t>หมวดภาษีอากร</t>
  </si>
  <si>
    <t xml:space="preserve"> - ภาษีโรงเรือนและที่ดิน</t>
  </si>
  <si>
    <t xml:space="preserve"> - ภาษีบำรุงท้องที่</t>
  </si>
  <si>
    <t xml:space="preserve"> - ภาษีป้าย</t>
  </si>
  <si>
    <t>หมวดค่าธรรมเนียม ค่าปรับและใบอนุญาต</t>
  </si>
  <si>
    <t xml:space="preserve"> - ค่าธรรมเนียมเกี่ยวกับใบอนุญาตการขายสุรา</t>
  </si>
  <si>
    <t>0122</t>
  </si>
  <si>
    <t xml:space="preserve"> - ค่าธรรมเนียมเกี่ยวกับใบอนุญาตการพนัน</t>
  </si>
  <si>
    <t xml:space="preserve"> - ค่าธรรมเนียมเกี่ยวกับการควบคุมอาคาร</t>
  </si>
  <si>
    <t xml:space="preserve"> - ค่าปรับผู้กระทำผิดกฏหมาย พ.ร.บ. จราจร</t>
  </si>
  <si>
    <t xml:space="preserve"> - ค่าปรับการผิดสัญญา</t>
  </si>
  <si>
    <t xml:space="preserve"> - ค่าใบอนุญาตเกี่ยวกับการควบคุมอาคาร</t>
  </si>
  <si>
    <t xml:space="preserve"> - ค่าธรรมเนียมขออนุญาตใช้น้ำประปา</t>
  </si>
  <si>
    <t>หมวดรายได้จากทรัพย์สิน</t>
  </si>
  <si>
    <t xml:space="preserve"> - ดอกเบี้ยเงินฝากธนาคาร</t>
  </si>
  <si>
    <t>หมวดรายได้จากสาธารณูปโภคและการพาณิชย์</t>
  </si>
  <si>
    <t xml:space="preserve"> - ค่าจำหน่ายน้ำประปา</t>
  </si>
  <si>
    <t>หมวดรายได้เบ็ดเตล็ด</t>
  </si>
  <si>
    <t xml:space="preserve"> - ค่าขายแบบแปลน</t>
  </si>
  <si>
    <t xml:space="preserve"> - รายได้เบ็ดเตล็ดอื่น ๆ </t>
  </si>
  <si>
    <t xml:space="preserve"> - ค่าจัดเก็บขยะมูลฝอย</t>
  </si>
  <si>
    <t>หมวดรายได้จากทุน</t>
  </si>
  <si>
    <t xml:space="preserve"> - ค่าขายทอดตลาดทรัพย์สิน</t>
  </si>
  <si>
    <t>0351</t>
  </si>
  <si>
    <t>หมวดภาษีจัดสรร</t>
  </si>
  <si>
    <t xml:space="preserve"> - ภาษีและค่าธรรมเนียมรถยนต์หรือล้อเลื่อน</t>
  </si>
  <si>
    <t>1001</t>
  </si>
  <si>
    <t xml:space="preserve"> - ภาษีมูลค่าเพิ่ม</t>
  </si>
  <si>
    <t xml:space="preserve"> - ภาษีธุรกิจเฉพาะ</t>
  </si>
  <si>
    <t xml:space="preserve"> - ภาษีสุรา</t>
  </si>
  <si>
    <t xml:space="preserve"> - ภาษีสรรพสามิต</t>
  </si>
  <si>
    <t xml:space="preserve"> - ภาคหลวงแร่</t>
  </si>
  <si>
    <t>1010</t>
  </si>
  <si>
    <t xml:space="preserve"> - ภาคหลวงปิโตรเลียม</t>
  </si>
  <si>
    <t>1011</t>
  </si>
  <si>
    <t xml:space="preserve"> - ค่าธรรมเนียมจดทะเบียนสิทธิและนิติกรรมที่ดิน</t>
  </si>
  <si>
    <t xml:space="preserve"> - อากรรังนกอีแอ่น</t>
  </si>
  <si>
    <t xml:space="preserve"> - ค่าธรรมเนียมน้ำบาดาลและใช้น้ำบาดาล</t>
  </si>
  <si>
    <t xml:space="preserve"> - ทรัพยากรธรณี</t>
  </si>
  <si>
    <t xml:space="preserve"> - เงินอุดหนุนทั่วไป (อบต.) </t>
  </si>
  <si>
    <t>2002</t>
  </si>
  <si>
    <t>หมวดเงินอุดหนุนเฉพาะกิจ  (ระบุวัตถุประสงค์)</t>
  </si>
  <si>
    <t xml:space="preserve">                               รวมรับทั้งสิ้น</t>
  </si>
  <si>
    <t xml:space="preserve">ยอดคงเหลือตามรายงานธนาคาร  ณ  </t>
  </si>
  <si>
    <r>
      <t xml:space="preserve">ยอดคงเหลือตามบัญชี  ณ </t>
    </r>
    <r>
      <rPr>
        <b/>
        <sz val="16"/>
        <rFont val="Angsana New"/>
        <family val="1"/>
      </rPr>
      <t xml:space="preserve"> </t>
    </r>
  </si>
  <si>
    <r>
      <t>2. ประเภทเงินสมทบกองทุน</t>
    </r>
    <r>
      <rPr>
        <sz val="12"/>
        <rFont val="AngsanaUPC"/>
        <family val="1"/>
      </rPr>
      <t>บำเหน็จบำนาญข้าราชการส่วนท้องถิ่น(ก.บ.ท.)</t>
    </r>
  </si>
  <si>
    <t>3. ประเภทเงินสำรองจ่าย</t>
  </si>
  <si>
    <t xml:space="preserve">    1.1 ประเภทเงินสมทบกองทุนประกันสังคม</t>
  </si>
  <si>
    <t xml:space="preserve">    1.2 ทุนการศึกษาขององค์กรปกครองส่วนท้องถิ่น</t>
  </si>
  <si>
    <t xml:space="preserve">                ปีงบประมาณ  พ.ศ. 2552</t>
  </si>
  <si>
    <t>รายรับตามข้อบัญญัติงบประมาณรายจ่าย  ประจำปีงบประมาณ  พ.ศ. 2552</t>
  </si>
  <si>
    <t>วันที่  31  ตุลาคม  2551</t>
  </si>
  <si>
    <t>รายรับ อบต.  เมื่อวันที่   28  ตุลาคม  2551  ยังไม่ได้บันทึกบัญชี</t>
  </si>
  <si>
    <t>วันที่.....31   ตุลาคม  2551..........</t>
  </si>
  <si>
    <t>เลขที่......4  ตุลาคม   2551….....</t>
  </si>
  <si>
    <t>ลูกหนี้เงินยืมเงินงบประมาณ</t>
  </si>
  <si>
    <r>
      <t>คำอธิบาย</t>
    </r>
    <r>
      <rPr>
        <sz val="16"/>
        <rFont val="Angsana New"/>
        <family val="1"/>
      </rPr>
      <t xml:space="preserve">      เพื่อบันทึก   การส่งใช้เงินยืมเงินงบประมาณ  ของนางยุพเยา   ซั้มวุ้ง   ตำแหน่ง  เจ้าหน้าที่วิเคราะห์-</t>
    </r>
  </si>
  <si>
    <t>ปีงบประมาณ  2552</t>
  </si>
  <si>
    <t>ประจำปีงบประมาณ  พ.ศ.  2552</t>
  </si>
  <si>
    <t>ประจำเดือน  พฤศจิกายน  พ.ศ. 2551</t>
  </si>
  <si>
    <t>(776,093.45)</t>
  </si>
  <si>
    <t>(112,225.53)</t>
  </si>
  <si>
    <t>ตั้งแต่วันที่  1  ตุลาคม  2551  ถึงวันที่  30  พฤศจิกายน  2551</t>
  </si>
  <si>
    <t>5000</t>
  </si>
  <si>
    <t>6000</t>
  </si>
  <si>
    <t>5100</t>
  </si>
  <si>
    <t>5120</t>
  </si>
  <si>
    <t>5130</t>
  </si>
  <si>
    <t>5200</t>
  </si>
  <si>
    <t>5250</t>
  </si>
  <si>
    <t>6250</t>
  </si>
  <si>
    <t>5270</t>
  </si>
  <si>
    <t>6270</t>
  </si>
  <si>
    <t>5300</t>
  </si>
  <si>
    <t>5400</t>
  </si>
  <si>
    <t>6400</t>
  </si>
  <si>
    <t>6450</t>
  </si>
  <si>
    <t>6500</t>
  </si>
  <si>
    <t>5550</t>
  </si>
  <si>
    <t>6550</t>
  </si>
  <si>
    <t>ประจำเดือน  พฤศจิกายน  2551</t>
  </si>
  <si>
    <t>- เงินประกันสัญญา</t>
  </si>
  <si>
    <t>- ส่วนลดภาษี 6%</t>
  </si>
  <si>
    <t>- ค่าใช้จ่ายภาษี 5%</t>
  </si>
  <si>
    <t>วันที่  30  พฤศจิกายน  2551</t>
  </si>
  <si>
    <t>28  พฤศจิกายน  2551</t>
  </si>
  <si>
    <t>27 พฤศจิกายน 2551</t>
  </si>
  <si>
    <t>28 พฤศจิกายน 2551</t>
  </si>
  <si>
    <t>0340684</t>
  </si>
  <si>
    <t xml:space="preserve">     - โครงการจัดกิจกรรมวันอาสาฬบูชาและวันเข้าพรรษา ***</t>
  </si>
  <si>
    <t xml:space="preserve">     - โครงการรณรงค์ป้องกันโรคพิษสุนัขบ้า ***</t>
  </si>
  <si>
    <t xml:space="preserve">     - โครงการควบคุมและป้องกันโรคไข้เลือดออก ***</t>
  </si>
  <si>
    <t xml:space="preserve">     - โครงการแก้ไขปัญหายาเสพติด ***</t>
  </si>
  <si>
    <t xml:space="preserve">     - โครงการสนับสนุนทุนการศึกษาฯ ***</t>
  </si>
  <si>
    <t xml:space="preserve">     - โครงการปรับปรุงสภาพภูมิทัศน์และทัศนียภาพ ***</t>
  </si>
  <si>
    <t xml:space="preserve">     - โครงการส่งเสริมและสนับสนุนกลุ่มอาชีพ ***</t>
  </si>
  <si>
    <t xml:space="preserve">     - โครงการป้องกันและช่วยเหลือบรรเทาสาธารณภัย ***</t>
  </si>
  <si>
    <t xml:space="preserve">     - โครงการหนึ่งฝน หนึ่งคน หนึ่งต้น *** </t>
  </si>
  <si>
    <t xml:space="preserve">     - โครงการถนนสวยด้วย อบต. ***</t>
  </si>
  <si>
    <t xml:space="preserve">     - โครงการเสริมสร้างความรู้เกี่ยวกับประชาธิปไตยฯ ***</t>
  </si>
  <si>
    <t xml:space="preserve">     - โครงการสนับสนุนการดำเนินการการแก้ไขปัญหาความยากจน ***</t>
  </si>
  <si>
    <t xml:space="preserve">     - โครงการส่งเสริมสนับสนุนกิจกรรมศูนย์การเรียนรู้ชุมชนฯ ***</t>
  </si>
  <si>
    <t xml:space="preserve">     - โครงการจัดซื้ออุปกรณ์ เครื่องมือสำหรับงานป้องกันฯ ***</t>
  </si>
  <si>
    <t xml:space="preserve">     - โครงการพัฒนาระบบจารจรภายในตำบล ***</t>
  </si>
  <si>
    <t xml:space="preserve">     - โครงการส่งเสริมสนับสนุนกิจกรรมเศรษฐกิจพอเพียง ***</t>
  </si>
  <si>
    <t xml:space="preserve">     - โครงการส่งเสริมสนับสนุนศิลปการแสดงท้องถิ่น ***</t>
  </si>
  <si>
    <t>3. ค่าวัสดุโฆษณาและเผยแพร่ประชาสัมพันธ์ ***</t>
  </si>
  <si>
    <t>6. ค่าวัสดุงานบ้านงานครัว ***</t>
  </si>
  <si>
    <t>9. ค่าวัสดุกีฬา ***</t>
  </si>
  <si>
    <t>10. ค่าวัสดุก่อสร้าง ***</t>
  </si>
  <si>
    <t>10. ค่าวัสดุอื่น ๆ  (อาหารเสริม (นม) โรงเรียน) ***</t>
  </si>
  <si>
    <t>11. ค่าวัสดุอื่น ๆ ***</t>
  </si>
  <si>
    <t xml:space="preserve">    (2) อุดหนุนองค์การบริหารส่วนตำบลบ่อน้ำร้อน ***</t>
  </si>
  <si>
    <t xml:space="preserve">    (1) อุดหนุนที่ทำการปกครองอำเภอกันตัง (โรคเอดส์) ***</t>
  </si>
  <si>
    <t xml:space="preserve">    (2) อุดหนุนสภาวัฒนธรรมอำเภอกันตัง ***</t>
  </si>
  <si>
    <t xml:space="preserve">    (3) อุดหนุนชมรมผู้สูงอายุตำบลควนธานี ***</t>
  </si>
  <si>
    <t xml:space="preserve">    (6) อุดหนุนสถานีอนามัยตำบลควนธานี ***</t>
  </si>
  <si>
    <t xml:space="preserve">    (7) อุดหนุนคณะกรรมการกีฬาจังหวัดตรัง ***</t>
  </si>
  <si>
    <t xml:space="preserve">    (8) อุดหนุนโครงการอาหารกลางวัน ***</t>
  </si>
  <si>
    <t xml:space="preserve">    (9) อุดหนุนการบริการด้านสาธารณสุข ***</t>
  </si>
  <si>
    <t xml:space="preserve">    (11) อุดหนุนศูนย์พัฒนาครอบครัวและเครือข่ายพัฒนาสังคมฯ ***</t>
  </si>
  <si>
    <t xml:space="preserve">    (12) อุดหนุนชมรม อสม.สถานีอนามัยตำบลควนธานี ***</t>
  </si>
  <si>
    <t xml:space="preserve">    (13) อุดหนุนการไฟฟ้าส่วนภูมิภาคสาขาอำเภอกันตัง ***</t>
  </si>
  <si>
    <t xml:space="preserve">      - ขยายเขตระบบประปาภูมิภาคบริเวณถนนอู่นายประสิทธิ์  หมู่ที่ 1 ***</t>
  </si>
  <si>
    <r>
      <t xml:space="preserve">      - ขยายเขตระบบประปาภูมิภาคบริเวณถนน</t>
    </r>
    <r>
      <rPr>
        <sz val="12"/>
        <rFont val="Angsana New"/>
        <family val="1"/>
      </rPr>
      <t>สายต้นไทร-นานุ้ย หมู่ที่ 4 ***</t>
    </r>
  </si>
  <si>
    <t>3. เบี้ยยังชีพคนพิการ</t>
  </si>
  <si>
    <t>2. เบี้ยยังชีพผู้สูงอายุ ***</t>
  </si>
  <si>
    <t>4. เบี้ยยังชีพคนพิการ ***</t>
  </si>
  <si>
    <t>5. ค่าจ้างที่ปรึกษาซึ่งไม่เกี่ยวกับครุภัณฑ์ หรือสิ่งก่อสร้างฯ ***</t>
  </si>
  <si>
    <t xml:space="preserve">     - พานพุ่มเงิน-ทอง จำนวน 1 คู่ ***</t>
  </si>
  <si>
    <t xml:space="preserve">     - พานพุ่มดอกมะลิ จำนวน 1 คู่ ***</t>
  </si>
  <si>
    <t xml:space="preserve">      - ตู้เย็น จำนวน 1 ตู้ ***</t>
  </si>
  <si>
    <t xml:space="preserve">      - เครื่องต้มน้ำร้อนอัตโนมัติ ขนาด 15 ลิตร จำนวน 1 เครื่อง ***</t>
  </si>
  <si>
    <t xml:space="preserve">      - เครื่องดูดฝุ่น จำนวน 1 เครื่อง ***</t>
  </si>
  <si>
    <t xml:space="preserve">      - จัดซื้อเครื่อบันทึกภาพและเสียง (กล้องวีดีโอ) จำนวน 1 เครื่อง ***</t>
  </si>
  <si>
    <t xml:space="preserve">      - แม็กกาโฟร ขนาด 25 วัตต์ จำนวน 1 ชุด ***</t>
  </si>
  <si>
    <t>1. โครงการก่อสร้างถนนลาดยางแบบผิวเรียบสายบ้านนายกลอม หมู่ที่ 2 ***</t>
  </si>
  <si>
    <t>2. โครงการก่อสร้างถนน คสล. สายบ่านนายสวัดิ์ หมู่ที่ 3 ***</t>
  </si>
  <si>
    <t>3. โครงการก่อสร้างคูระบายน้ำ คสล. แบบรางตื้นสายต้นประดู่ หมู่ที่ 5 ***</t>
  </si>
  <si>
    <t>4. โครงการปรับปรุงถนนลงหินผุสายบ้านนางเขียด หมู่ที่ 6 ***</t>
  </si>
  <si>
    <t>5.โครงการก่อสร้างท่อเหลี่ยม คสล. ถนนสายวังปรึก หมู่ที่ 6 ***</t>
  </si>
  <si>
    <t>6. โครงการขุดลอกคลองบางชาวหลาง หมู่ที่ 1 ***</t>
  </si>
  <si>
    <r>
      <t xml:space="preserve">    (10) อุดหนุนที่ทำการปกครองอำเภอกันตัง</t>
    </r>
    <r>
      <rPr>
        <sz val="12"/>
        <rFont val="Angsana New"/>
        <family val="1"/>
      </rPr>
      <t>(ทดสอบพระคัมภีอัลกุรอาน) ***</t>
    </r>
  </si>
  <si>
    <t xml:space="preserve">    1.3 โครงการจัดซื้อรถเก็บขยะมูลฝอยแบบอัด (ระบบผ่อนชำระ) ***</t>
  </si>
  <si>
    <t xml:space="preserve">               ประจำเดือน  พฤศจิกายน  2551</t>
  </si>
  <si>
    <t>เลขที่......2  พฤศจิกายน  2551….....</t>
  </si>
  <si>
    <t>เลขที่......1  พฤศจิกายน  2551….....</t>
  </si>
  <si>
    <t>วันที่.....30  พฤศจิกายน  2551..........</t>
  </si>
  <si>
    <t>เลขที่......3  พฤศจิกายน  2551….....</t>
  </si>
  <si>
    <t>เลขที่......2  พฤศจิกายน   2551….....</t>
  </si>
  <si>
    <t>เลขที่......3  พฤศจิกายน   2551….....</t>
  </si>
  <si>
    <t>เงินฝากธนาคาร – ออมทรัพย์   257-2-06621-2</t>
  </si>
  <si>
    <t>เงินรับฝาก-เงินประกันสัญญา</t>
  </si>
  <si>
    <t>เงินรับฝาก-ส่วนลดภาษี 6%</t>
  </si>
  <si>
    <t>เงินรับฝาก- ค่าใช้จ่าย 5%</t>
  </si>
  <si>
    <r>
      <t>คำอธิบาย</t>
    </r>
    <r>
      <rPr>
        <sz val="16"/>
        <rFont val="Angsana New"/>
        <family val="1"/>
      </rPr>
      <t xml:space="preserve">     </t>
    </r>
    <r>
      <rPr>
        <b/>
        <sz val="16"/>
        <rFont val="Angsana New"/>
        <family val="1"/>
      </rPr>
      <t xml:space="preserve">เพื่อบันทึก  </t>
    </r>
    <r>
      <rPr>
        <sz val="16"/>
        <rFont val="Angsana New"/>
        <family val="1"/>
      </rPr>
      <t>รายการจากสมุดเงินสดรับ ไปเข้าบัญชีแยกประเภทที่เกี่ยวข้องประจำเดือน พฤศจิกายน  2551</t>
    </r>
  </si>
  <si>
    <r>
      <t>คำอธิบาย</t>
    </r>
    <r>
      <rPr>
        <sz val="16"/>
        <rFont val="Angsana New"/>
        <family val="1"/>
      </rPr>
      <t xml:space="preserve">  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 รายการจากสมุดเงินสดจ่าย  ไปบัญชีแยกประเภทที่เกี่ยวข้อง  ประจำเดือน พฤศจิกายน  2551</t>
    </r>
  </si>
  <si>
    <t>ค่าใบอรุญาตเกี่ยวกับการควบคุมอาคาร</t>
  </si>
  <si>
    <t xml:space="preserve">รายได้เบ็ดเตล็ดอื่น ๆ </t>
  </si>
  <si>
    <t>ค่าภาคหลวงปิโตรเลียม</t>
  </si>
  <si>
    <t>ค่าธรรมเนียมจดทะเบียนสิทิและนิติกรรมที่ดิน</t>
  </si>
  <si>
    <r>
      <t>คำอธิบาย</t>
    </r>
    <r>
      <rPr>
        <sz val="16"/>
        <rFont val="Angsana New"/>
        <family val="1"/>
      </rPr>
      <t xml:space="preserve">  </t>
    </r>
    <r>
      <rPr>
        <b/>
        <sz val="16"/>
        <rFont val="Angsana New"/>
        <family val="1"/>
      </rPr>
      <t xml:space="preserve"> เพื่อบันทึก</t>
    </r>
    <r>
      <rPr>
        <sz val="16"/>
        <rFont val="Angsana New"/>
        <family val="1"/>
      </rPr>
      <t xml:space="preserve">  รายการจากทะเบียนเงินรายรับ  ไปเข้าบัญชีแยกประเภทที่เกี่ยวข้องประจำเดือน พฤศจิกายน  2551</t>
    </r>
  </si>
  <si>
    <r>
      <t>คำอธิบาย</t>
    </r>
    <r>
      <rPr>
        <sz val="16"/>
        <rFont val="Angsana New"/>
        <family val="1"/>
      </rPr>
      <t xml:space="preserve">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รายการโอนเงินฝากธนาคารกระแสรายวัน เข้าเงินฝากธนาคารออมทรัพย์ </t>
    </r>
    <r>
      <rPr>
        <sz val="14"/>
        <rFont val="Angsana New"/>
        <family val="1"/>
      </rPr>
      <t>ประจำเดือน พฤศจิกายน 2551</t>
    </r>
  </si>
  <si>
    <r>
      <t>คำอธิบาย</t>
    </r>
    <r>
      <rPr>
        <sz val="16"/>
        <rFont val="Angsana New"/>
        <family val="1"/>
      </rPr>
      <t xml:space="preserve">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รายการโอนเงินฝากธนาคารออมทรัพย์ เข้าเงินฝากธนาคารกระแสรายวัน  </t>
    </r>
    <r>
      <rPr>
        <sz val="14"/>
        <rFont val="Angsana New"/>
        <family val="1"/>
      </rPr>
      <t>ประจำเดือน พฤศจิกายน  2551</t>
    </r>
  </si>
  <si>
    <t xml:space="preserve">                    เลขที่ 4/2552  ลงวันที่  12  พฤศจิกายน  2551  เป็นใบสำคัญ</t>
  </si>
  <si>
    <t xml:space="preserve">                    นโยบายและแผน  เป็นค่าใช้จ่ายในโครงการจัดงานประเพณีลอยกระทง  ประจำปี 2551  ตามสัญญายืมเงิน  </t>
  </si>
  <si>
    <t>ลูกหนี้ - เงินยืมเงินงบประมาณ</t>
  </si>
  <si>
    <t>รายจ่ายรอจ่าย</t>
  </si>
  <si>
    <t>ณ วันที่  30  พฤศจิกายน  2551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</si>
</sst>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23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Cordia New"/>
      <family val="0"/>
    </font>
    <font>
      <sz val="8"/>
      <name val="Cordia New"/>
      <family val="0"/>
    </font>
    <font>
      <b/>
      <sz val="16"/>
      <color indexed="10"/>
      <name val="Angsana New"/>
      <family val="1"/>
    </font>
    <font>
      <u val="single"/>
      <sz val="16"/>
      <name val="Angsana New"/>
      <family val="1"/>
    </font>
    <font>
      <sz val="16"/>
      <color indexed="10"/>
      <name val="Angsana New"/>
      <family val="1"/>
    </font>
    <font>
      <sz val="13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sz val="16"/>
      <name val="Cordia New"/>
      <family val="0"/>
    </font>
    <font>
      <b/>
      <u val="single"/>
      <sz val="16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3.5"/>
      <name val="Angsana New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43" fontId="2" fillId="0" borderId="3" xfId="15" applyFont="1" applyBorder="1" applyAlignment="1">
      <alignment/>
    </xf>
    <xf numFmtId="0" fontId="2" fillId="0" borderId="7" xfId="0" applyFont="1" applyBorder="1" applyAlignment="1">
      <alignment/>
    </xf>
    <xf numFmtId="43" fontId="2" fillId="0" borderId="8" xfId="15" applyFont="1" applyBorder="1" applyAlignment="1">
      <alignment/>
    </xf>
    <xf numFmtId="43" fontId="2" fillId="0" borderId="8" xfId="15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43" fontId="3" fillId="0" borderId="10" xfId="15" applyFont="1" applyFill="1" applyBorder="1" applyAlignment="1">
      <alignment/>
    </xf>
    <xf numFmtId="43" fontId="3" fillId="0" borderId="10" xfId="15" applyFont="1" applyFill="1" applyBorder="1" applyAlignment="1">
      <alignment horizontal="center"/>
    </xf>
    <xf numFmtId="0" fontId="2" fillId="0" borderId="0" xfId="0" applyFont="1" applyAlignment="1">
      <alignment/>
    </xf>
    <xf numFmtId="43" fontId="2" fillId="0" borderId="8" xfId="15" applyFont="1" applyBorder="1" applyAlignment="1">
      <alignment horizontal="right"/>
    </xf>
    <xf numFmtId="0" fontId="5" fillId="0" borderId="7" xfId="0" applyFont="1" applyBorder="1" applyAlignment="1">
      <alignment/>
    </xf>
    <xf numFmtId="43" fontId="2" fillId="0" borderId="0" xfId="0" applyNumberFormat="1" applyFont="1" applyAlignment="1">
      <alignment/>
    </xf>
    <xf numFmtId="0" fontId="5" fillId="0" borderId="8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8" xfId="0" applyFont="1" applyBorder="1" applyAlignment="1">
      <alignment/>
    </xf>
    <xf numFmtId="43" fontId="5" fillId="0" borderId="3" xfId="0" applyNumberFormat="1" applyFont="1" applyBorder="1" applyAlignment="1">
      <alignment/>
    </xf>
    <xf numFmtId="0" fontId="5" fillId="0" borderId="8" xfId="0" applyFont="1" applyBorder="1" applyAlignment="1">
      <alignment/>
    </xf>
    <xf numFmtId="43" fontId="5" fillId="0" borderId="7" xfId="15" applyNumberFormat="1" applyFont="1" applyBorder="1" applyAlignment="1">
      <alignment/>
    </xf>
    <xf numFmtId="43" fontId="5" fillId="0" borderId="8" xfId="0" applyNumberFormat="1" applyFont="1" applyBorder="1" applyAlignment="1">
      <alignment horizontal="center"/>
    </xf>
    <xf numFmtId="43" fontId="5" fillId="0" borderId="8" xfId="0" applyNumberFormat="1" applyFont="1" applyFill="1" applyBorder="1" applyAlignment="1">
      <alignment/>
    </xf>
    <xf numFmtId="43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187" fontId="5" fillId="0" borderId="7" xfId="15" applyNumberFormat="1" applyFont="1" applyBorder="1" applyAlignment="1">
      <alignment/>
    </xf>
    <xf numFmtId="43" fontId="5" fillId="0" borderId="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7" fontId="5" fillId="0" borderId="0" xfId="15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9" fontId="5" fillId="0" borderId="1" xfId="15" applyNumberFormat="1" applyFont="1" applyBorder="1" applyAlignment="1">
      <alignment horizontal="right"/>
    </xf>
    <xf numFmtId="49" fontId="5" fillId="0" borderId="1" xfId="15" applyNumberFormat="1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5" fillId="0" borderId="8" xfId="15" applyNumberFormat="1" applyFont="1" applyBorder="1" applyAlignment="1">
      <alignment/>
    </xf>
    <xf numFmtId="0" fontId="5" fillId="0" borderId="3" xfId="0" applyFont="1" applyBorder="1" applyAlignment="1">
      <alignment/>
    </xf>
    <xf numFmtId="43" fontId="5" fillId="0" borderId="8" xfId="0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8" fillId="0" borderId="7" xfId="0" applyFont="1" applyBorder="1" applyAlignment="1">
      <alignment/>
    </xf>
    <xf numFmtId="187" fontId="5" fillId="0" borderId="8" xfId="15" applyNumberFormat="1" applyFont="1" applyBorder="1" applyAlignment="1">
      <alignment/>
    </xf>
    <xf numFmtId="0" fontId="7" fillId="0" borderId="0" xfId="0" applyFont="1" applyBorder="1" applyAlignment="1">
      <alignment/>
    </xf>
    <xf numFmtId="49" fontId="5" fillId="0" borderId="8" xfId="0" applyNumberFormat="1" applyFont="1" applyBorder="1" applyAlignment="1">
      <alignment/>
    </xf>
    <xf numFmtId="0" fontId="5" fillId="0" borderId="6" xfId="0" applyFont="1" applyBorder="1" applyAlignment="1">
      <alignment/>
    </xf>
    <xf numFmtId="43" fontId="5" fillId="0" borderId="6" xfId="15" applyNumberFormat="1" applyFont="1" applyBorder="1" applyAlignment="1">
      <alignment/>
    </xf>
    <xf numFmtId="43" fontId="5" fillId="0" borderId="6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0" xfId="15" applyNumberFormat="1" applyFont="1" applyBorder="1" applyAlignment="1">
      <alignment/>
    </xf>
    <xf numFmtId="43" fontId="3" fillId="0" borderId="10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187" fontId="5" fillId="0" borderId="3" xfId="15" applyNumberFormat="1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188" fontId="5" fillId="0" borderId="8" xfId="15" applyNumberFormat="1" applyFont="1" applyBorder="1" applyAlignment="1">
      <alignment/>
    </xf>
    <xf numFmtId="43" fontId="5" fillId="0" borderId="8" xfId="15" applyNumberFormat="1" applyFont="1" applyFill="1" applyBorder="1" applyAlignment="1">
      <alignment/>
    </xf>
    <xf numFmtId="187" fontId="5" fillId="0" borderId="8" xfId="15" applyNumberFormat="1" applyFont="1" applyFill="1" applyBorder="1" applyAlignment="1">
      <alignment/>
    </xf>
    <xf numFmtId="43" fontId="5" fillId="0" borderId="8" xfId="15" applyNumberFormat="1" applyFont="1" applyBorder="1" applyAlignment="1">
      <alignment horizontal="center"/>
    </xf>
    <xf numFmtId="43" fontId="3" fillId="0" borderId="6" xfId="15" applyNumberFormat="1" applyFont="1" applyBorder="1" applyAlignment="1">
      <alignment/>
    </xf>
    <xf numFmtId="43" fontId="3" fillId="0" borderId="6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2" xfId="15" applyNumberFormat="1" applyFont="1" applyBorder="1" applyAlignment="1">
      <alignment/>
    </xf>
    <xf numFmtId="43" fontId="3" fillId="0" borderId="12" xfId="0" applyNumberFormat="1" applyFont="1" applyBorder="1" applyAlignment="1">
      <alignment horizontal="center"/>
    </xf>
    <xf numFmtId="43" fontId="3" fillId="0" borderId="13" xfId="0" applyNumberFormat="1" applyFont="1" applyFill="1" applyBorder="1" applyAlignment="1">
      <alignment/>
    </xf>
    <xf numFmtId="43" fontId="5" fillId="0" borderId="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0" borderId="10" xfId="15" applyNumberFormat="1" applyFont="1" applyFill="1" applyBorder="1" applyAlignment="1">
      <alignment/>
    </xf>
    <xf numFmtId="43" fontId="3" fillId="0" borderId="14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19" applyFont="1">
      <alignment/>
      <protection/>
    </xf>
    <xf numFmtId="0" fontId="3" fillId="0" borderId="2" xfId="19" applyFont="1" applyBorder="1">
      <alignment/>
      <protection/>
    </xf>
    <xf numFmtId="0" fontId="3" fillId="0" borderId="4" xfId="19" applyFont="1" applyBorder="1">
      <alignment/>
      <protection/>
    </xf>
    <xf numFmtId="0" fontId="2" fillId="0" borderId="15" xfId="19" applyFont="1" applyBorder="1">
      <alignment/>
      <protection/>
    </xf>
    <xf numFmtId="0" fontId="3" fillId="0" borderId="7" xfId="19" applyFont="1" applyBorder="1">
      <alignment/>
      <protection/>
    </xf>
    <xf numFmtId="0" fontId="3" fillId="0" borderId="0" xfId="19" applyFont="1">
      <alignment/>
      <protection/>
    </xf>
    <xf numFmtId="0" fontId="3" fillId="0" borderId="0" xfId="19" applyFont="1" applyBorder="1">
      <alignment/>
      <protection/>
    </xf>
    <xf numFmtId="0" fontId="2" fillId="0" borderId="16" xfId="19" applyFont="1" applyBorder="1">
      <alignment/>
      <protection/>
    </xf>
    <xf numFmtId="0" fontId="2" fillId="0" borderId="5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17" xfId="19" applyFont="1" applyBorder="1">
      <alignment/>
      <protection/>
    </xf>
    <xf numFmtId="0" fontId="2" fillId="0" borderId="7" xfId="19" applyFont="1" applyBorder="1">
      <alignment/>
      <protection/>
    </xf>
    <xf numFmtId="0" fontId="2" fillId="0" borderId="0" xfId="19" applyFont="1" applyBorder="1">
      <alignment/>
      <protection/>
    </xf>
    <xf numFmtId="43" fontId="3" fillId="0" borderId="0" xfId="15" applyFont="1" applyBorder="1" applyAlignment="1">
      <alignment/>
    </xf>
    <xf numFmtId="0" fontId="3" fillId="0" borderId="16" xfId="19" applyFont="1" applyBorder="1">
      <alignment/>
      <protection/>
    </xf>
    <xf numFmtId="0" fontId="4" fillId="0" borderId="7" xfId="19" applyFont="1" applyBorder="1">
      <alignment/>
      <protection/>
    </xf>
    <xf numFmtId="43" fontId="2" fillId="0" borderId="0" xfId="15" applyFont="1" applyBorder="1" applyAlignment="1">
      <alignment/>
    </xf>
    <xf numFmtId="43" fontId="2" fillId="0" borderId="16" xfId="15" applyFont="1" applyBorder="1" applyAlignment="1">
      <alignment/>
    </xf>
    <xf numFmtId="49" fontId="2" fillId="0" borderId="0" xfId="19" applyNumberFormat="1" applyFont="1" applyBorder="1" applyAlignment="1">
      <alignment horizontal="center"/>
      <protection/>
    </xf>
    <xf numFmtId="0" fontId="3" fillId="0" borderId="18" xfId="21" applyFont="1" applyBorder="1" applyAlignment="1">
      <alignment horizontal="center" vertical="center"/>
      <protection/>
    </xf>
    <xf numFmtId="43" fontId="2" fillId="0" borderId="0" xfId="15" applyFont="1" applyBorder="1" applyAlignment="1">
      <alignment horizontal="center"/>
    </xf>
    <xf numFmtId="0" fontId="2" fillId="0" borderId="0" xfId="19" applyFont="1" applyBorder="1" applyAlignment="1">
      <alignment horizontal="center"/>
      <protection/>
    </xf>
    <xf numFmtId="43" fontId="2" fillId="0" borderId="0" xfId="15" applyFont="1" applyBorder="1" applyAlignment="1">
      <alignment horizontal="right"/>
    </xf>
    <xf numFmtId="0" fontId="12" fillId="0" borderId="7" xfId="19" applyFont="1" applyBorder="1">
      <alignment/>
      <protection/>
    </xf>
    <xf numFmtId="43" fontId="3" fillId="0" borderId="0" xfId="15" applyNumberFormat="1" applyFont="1" applyBorder="1" applyAlignment="1">
      <alignment/>
    </xf>
    <xf numFmtId="0" fontId="2" fillId="0" borderId="4" xfId="19" applyFont="1" applyBorder="1">
      <alignment/>
      <protection/>
    </xf>
    <xf numFmtId="0" fontId="12" fillId="0" borderId="0" xfId="19" applyFont="1" applyBorder="1" applyAlignment="1">
      <alignment/>
      <protection/>
    </xf>
    <xf numFmtId="43" fontId="2" fillId="0" borderId="0" xfId="15" applyFont="1" applyBorder="1" applyAlignment="1">
      <alignment/>
    </xf>
    <xf numFmtId="0" fontId="12" fillId="0" borderId="0" xfId="19" applyFont="1" applyBorder="1" applyAlignment="1">
      <alignment horizontal="center"/>
      <protection/>
    </xf>
    <xf numFmtId="49" fontId="2" fillId="0" borderId="0" xfId="19" applyNumberFormat="1" applyFont="1" applyBorder="1" applyAlignment="1">
      <alignment/>
      <protection/>
    </xf>
    <xf numFmtId="0" fontId="4" fillId="0" borderId="0" xfId="19" applyFont="1" applyBorder="1">
      <alignment/>
      <protection/>
    </xf>
    <xf numFmtId="0" fontId="2" fillId="0" borderId="0" xfId="19" applyFont="1" applyBorder="1" applyAlignment="1">
      <alignment/>
      <protection/>
    </xf>
    <xf numFmtId="43" fontId="2" fillId="0" borderId="0" xfId="15" applyFont="1" applyAlignment="1">
      <alignment/>
    </xf>
    <xf numFmtId="206" fontId="2" fillId="0" borderId="0" xfId="19" applyNumberFormat="1" applyFont="1" applyBorder="1" applyAlignment="1">
      <alignment/>
      <protection/>
    </xf>
    <xf numFmtId="0" fontId="3" fillId="0" borderId="0" xfId="19" applyFont="1" applyBorder="1">
      <alignment/>
      <protection/>
    </xf>
    <xf numFmtId="0" fontId="12" fillId="0" borderId="0" xfId="19" applyFont="1" applyBorder="1">
      <alignment/>
      <protection/>
    </xf>
    <xf numFmtId="43" fontId="2" fillId="0" borderId="0" xfId="15" applyNumberFormat="1" applyFont="1" applyBorder="1" applyAlignment="1">
      <alignment/>
    </xf>
    <xf numFmtId="0" fontId="3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3" fillId="0" borderId="0" xfId="20" applyFont="1" applyBorder="1" applyAlignment="1">
      <alignment horizontal="center" vertical="top"/>
      <protection/>
    </xf>
    <xf numFmtId="0" fontId="3" fillId="0" borderId="18" xfId="20" applyFont="1" applyBorder="1" applyAlignment="1">
      <alignment horizontal="center"/>
      <protection/>
    </xf>
    <xf numFmtId="49" fontId="2" fillId="0" borderId="8" xfId="20" applyNumberFormat="1" applyFont="1" applyBorder="1" applyAlignment="1">
      <alignment horizontal="center"/>
      <protection/>
    </xf>
    <xf numFmtId="43" fontId="2" fillId="0" borderId="3" xfId="15" applyFont="1" applyBorder="1" applyAlignment="1">
      <alignment horizontal="right"/>
    </xf>
    <xf numFmtId="0" fontId="2" fillId="0" borderId="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8" xfId="20" applyFont="1" applyBorder="1">
      <alignment/>
      <protection/>
    </xf>
    <xf numFmtId="43" fontId="2" fillId="0" borderId="7" xfId="20" applyNumberFormat="1" applyFont="1" applyBorder="1">
      <alignment/>
      <protection/>
    </xf>
    <xf numFmtId="43" fontId="2" fillId="0" borderId="0" xfId="20" applyNumberFormat="1" applyFont="1">
      <alignment/>
      <protection/>
    </xf>
    <xf numFmtId="49" fontId="2" fillId="0" borderId="8" xfId="20" applyNumberFormat="1" applyFont="1" applyBorder="1">
      <alignment/>
      <protection/>
    </xf>
    <xf numFmtId="43" fontId="2" fillId="0" borderId="7" xfId="15" applyFont="1" applyBorder="1" applyAlignment="1">
      <alignment/>
    </xf>
    <xf numFmtId="43" fontId="13" fillId="0" borderId="8" xfId="15" applyFont="1" applyBorder="1" applyAlignment="1">
      <alignment horizontal="center"/>
    </xf>
    <xf numFmtId="43" fontId="2" fillId="0" borderId="8" xfId="15" applyFont="1" applyBorder="1" applyAlignment="1">
      <alignment/>
    </xf>
    <xf numFmtId="0" fontId="2" fillId="0" borderId="6" xfId="20" applyFont="1" applyBorder="1">
      <alignment/>
      <protection/>
    </xf>
    <xf numFmtId="49" fontId="2" fillId="0" borderId="6" xfId="20" applyNumberFormat="1" applyFont="1" applyBorder="1" applyAlignment="1">
      <alignment horizontal="center"/>
      <protection/>
    </xf>
    <xf numFmtId="43" fontId="2" fillId="0" borderId="6" xfId="15" applyFont="1" applyBorder="1" applyAlignment="1">
      <alignment horizontal="center"/>
    </xf>
    <xf numFmtId="43" fontId="2" fillId="0" borderId="6" xfId="15" applyFont="1" applyBorder="1" applyAlignment="1">
      <alignment horizontal="right"/>
    </xf>
    <xf numFmtId="49" fontId="2" fillId="0" borderId="0" xfId="20" applyNumberFormat="1" applyFont="1" applyBorder="1" applyAlignment="1">
      <alignment horizontal="center"/>
      <protection/>
    </xf>
    <xf numFmtId="43" fontId="3" fillId="0" borderId="12" xfId="15" applyFont="1" applyBorder="1" applyAlignment="1">
      <alignment horizontal="center"/>
    </xf>
    <xf numFmtId="0" fontId="3" fillId="0" borderId="0" xfId="21" applyFont="1" applyBorder="1" applyAlignment="1">
      <alignment horizontal="center"/>
      <protection/>
    </xf>
    <xf numFmtId="43" fontId="3" fillId="0" borderId="12" xfId="15" applyFont="1" applyBorder="1" applyAlignment="1">
      <alignment horizontal="right"/>
    </xf>
    <xf numFmtId="0" fontId="2" fillId="0" borderId="0" xfId="21" applyFont="1">
      <alignment/>
      <protection/>
    </xf>
    <xf numFmtId="0" fontId="2" fillId="0" borderId="0" xfId="21" applyFont="1" applyBorder="1" applyAlignment="1">
      <alignment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/>
      <protection/>
    </xf>
    <xf numFmtId="0" fontId="2" fillId="0" borderId="16" xfId="21" applyFont="1" applyBorder="1" applyAlignment="1">
      <alignment/>
      <protection/>
    </xf>
    <xf numFmtId="49" fontId="2" fillId="0" borderId="8" xfId="21" applyNumberFormat="1" applyFont="1" applyBorder="1" applyAlignment="1">
      <alignment horizontal="center"/>
      <protection/>
    </xf>
    <xf numFmtId="43" fontId="2" fillId="0" borderId="8" xfId="15" applyFont="1" applyBorder="1" applyAlignment="1">
      <alignment/>
    </xf>
    <xf numFmtId="0" fontId="2" fillId="0" borderId="8" xfId="21" applyFont="1" applyBorder="1" applyAlignment="1">
      <alignment/>
      <protection/>
    </xf>
    <xf numFmtId="0" fontId="2" fillId="0" borderId="7" xfId="21" applyFont="1" applyBorder="1" applyAlignment="1">
      <alignment/>
      <protection/>
    </xf>
    <xf numFmtId="0" fontId="4" fillId="0" borderId="0" xfId="21" applyFont="1" applyBorder="1" applyAlignment="1">
      <alignment/>
      <protection/>
    </xf>
    <xf numFmtId="0" fontId="2" fillId="0" borderId="8" xfId="21" applyFont="1" applyBorder="1" applyAlignment="1">
      <alignment horizontal="center"/>
      <protection/>
    </xf>
    <xf numFmtId="0" fontId="2" fillId="0" borderId="5" xfId="21" applyFont="1" applyBorder="1" applyAlignment="1">
      <alignment/>
      <protection/>
    </xf>
    <xf numFmtId="0" fontId="2" fillId="0" borderId="1" xfId="21" applyFont="1" applyBorder="1" applyAlignment="1">
      <alignment/>
      <protection/>
    </xf>
    <xf numFmtId="0" fontId="2" fillId="0" borderId="17" xfId="21" applyFont="1" applyBorder="1" applyAlignment="1">
      <alignment/>
      <protection/>
    </xf>
    <xf numFmtId="0" fontId="2" fillId="0" borderId="6" xfId="21" applyFont="1" applyBorder="1" applyAlignment="1">
      <alignment/>
      <protection/>
    </xf>
    <xf numFmtId="43" fontId="3" fillId="0" borderId="10" xfId="21" applyNumberFormat="1" applyFont="1" applyBorder="1" applyAlignment="1">
      <alignment/>
      <protection/>
    </xf>
    <xf numFmtId="43" fontId="2" fillId="0" borderId="0" xfId="21" applyNumberFormat="1" applyFont="1" applyBorder="1" applyAlignment="1">
      <alignment/>
      <protection/>
    </xf>
    <xf numFmtId="0" fontId="3" fillId="0" borderId="2" xfId="21" applyFont="1" applyBorder="1" applyAlignment="1">
      <alignment/>
      <protection/>
    </xf>
    <xf numFmtId="0" fontId="2" fillId="0" borderId="4" xfId="21" applyFont="1" applyBorder="1" applyAlignment="1">
      <alignment/>
      <protection/>
    </xf>
    <xf numFmtId="0" fontId="2" fillId="0" borderId="4" xfId="21" applyFont="1" applyBorder="1" applyAlignment="1">
      <alignment horizontal="left"/>
      <protection/>
    </xf>
    <xf numFmtId="0" fontId="2" fillId="0" borderId="15" xfId="21" applyFont="1" applyBorder="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16" xfId="21" applyFont="1" applyBorder="1" applyAlignment="1">
      <alignment horizontal="center" vertical="center"/>
      <protection/>
    </xf>
    <xf numFmtId="49" fontId="2" fillId="0" borderId="8" xfId="21" applyNumberFormat="1" applyFont="1" applyBorder="1" applyAlignment="1">
      <alignment horizontal="center" vertical="center"/>
      <protection/>
    </xf>
    <xf numFmtId="43" fontId="2" fillId="0" borderId="8" xfId="15" applyFont="1" applyBorder="1" applyAlignment="1">
      <alignment horizontal="center" vertical="center"/>
    </xf>
    <xf numFmtId="0" fontId="2" fillId="0" borderId="8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/>
      <protection/>
    </xf>
    <xf numFmtId="43" fontId="3" fillId="0" borderId="10" xfId="15" applyFont="1" applyBorder="1" applyAlignment="1">
      <alignment/>
    </xf>
    <xf numFmtId="0" fontId="2" fillId="0" borderId="0" xfId="21" applyFont="1" applyBorder="1" applyAlignment="1">
      <alignment horizontal="center"/>
      <protection/>
    </xf>
    <xf numFmtId="0" fontId="2" fillId="0" borderId="16" xfId="21" applyFont="1" applyBorder="1" applyAlignment="1">
      <alignment/>
      <protection/>
    </xf>
    <xf numFmtId="0" fontId="2" fillId="0" borderId="2" xfId="21" applyFont="1" applyBorder="1" applyAlignment="1">
      <alignment/>
      <protection/>
    </xf>
    <xf numFmtId="0" fontId="2" fillId="0" borderId="3" xfId="21" applyFont="1" applyBorder="1" applyAlignment="1">
      <alignment/>
      <protection/>
    </xf>
    <xf numFmtId="49" fontId="2" fillId="0" borderId="8" xfId="21" applyNumberFormat="1" applyFont="1" applyBorder="1" applyAlignment="1">
      <alignment/>
      <protection/>
    </xf>
    <xf numFmtId="43" fontId="2" fillId="0" borderId="10" xfId="21" applyNumberFormat="1" applyFont="1" applyBorder="1" applyAlignment="1">
      <alignment/>
      <protection/>
    </xf>
    <xf numFmtId="0" fontId="2" fillId="0" borderId="0" xfId="21" applyFont="1" applyBorder="1" applyAlignment="1">
      <alignment/>
      <protection/>
    </xf>
    <xf numFmtId="0" fontId="4" fillId="0" borderId="7" xfId="21" applyFont="1" applyBorder="1">
      <alignment/>
      <protection/>
    </xf>
    <xf numFmtId="0" fontId="2" fillId="0" borderId="0" xfId="21" applyFont="1" applyBorder="1">
      <alignment/>
      <protection/>
    </xf>
    <xf numFmtId="43" fontId="2" fillId="0" borderId="8" xfId="15" applyFont="1" applyBorder="1" applyAlignment="1">
      <alignment/>
    </xf>
    <xf numFmtId="0" fontId="2" fillId="0" borderId="7" xfId="21" applyFont="1" applyBorder="1">
      <alignment/>
      <protection/>
    </xf>
    <xf numFmtId="0" fontId="2" fillId="0" borderId="5" xfId="21" applyFont="1" applyBorder="1">
      <alignment/>
      <protection/>
    </xf>
    <xf numFmtId="0" fontId="2" fillId="0" borderId="1" xfId="21" applyFont="1" applyBorder="1">
      <alignment/>
      <protection/>
    </xf>
    <xf numFmtId="49" fontId="2" fillId="0" borderId="6" xfId="21" applyNumberFormat="1" applyFont="1" applyBorder="1" applyAlignment="1">
      <alignment horizontal="center"/>
      <protection/>
    </xf>
    <xf numFmtId="43" fontId="2" fillId="0" borderId="6" xfId="15" applyFont="1" applyBorder="1" applyAlignment="1">
      <alignment/>
    </xf>
    <xf numFmtId="49" fontId="2" fillId="0" borderId="0" xfId="21" applyNumberFormat="1" applyFont="1" applyAlignment="1">
      <alignment horizontal="center"/>
      <protection/>
    </xf>
    <xf numFmtId="0" fontId="2" fillId="0" borderId="2" xfId="21" applyFont="1" applyBorder="1">
      <alignment/>
      <protection/>
    </xf>
    <xf numFmtId="0" fontId="2" fillId="0" borderId="4" xfId="21" applyFont="1" applyBorder="1">
      <alignment/>
      <protection/>
    </xf>
    <xf numFmtId="49" fontId="2" fillId="0" borderId="3" xfId="21" applyNumberFormat="1" applyFont="1" applyBorder="1" applyAlignment="1">
      <alignment horizontal="center"/>
      <protection/>
    </xf>
    <xf numFmtId="43" fontId="2" fillId="0" borderId="3" xfId="15" applyFont="1" applyBorder="1" applyAlignment="1">
      <alignment/>
    </xf>
    <xf numFmtId="0" fontId="4" fillId="0" borderId="0" xfId="21" applyFont="1" applyBorder="1">
      <alignment/>
      <protection/>
    </xf>
    <xf numFmtId="49" fontId="2" fillId="0" borderId="8" xfId="21" applyNumberFormat="1" applyFont="1" applyBorder="1">
      <alignment/>
      <protection/>
    </xf>
    <xf numFmtId="0" fontId="2" fillId="0" borderId="8" xfId="21" applyFont="1" applyBorder="1">
      <alignment/>
      <protection/>
    </xf>
    <xf numFmtId="0" fontId="2" fillId="0" borderId="17" xfId="21" applyFont="1" applyBorder="1">
      <alignment/>
      <protection/>
    </xf>
    <xf numFmtId="0" fontId="2" fillId="0" borderId="6" xfId="21" applyFont="1" applyBorder="1">
      <alignment/>
      <protection/>
    </xf>
    <xf numFmtId="4" fontId="2" fillId="0" borderId="0" xfId="21" applyNumberFormat="1" applyFont="1">
      <alignment/>
      <protection/>
    </xf>
    <xf numFmtId="43" fontId="2" fillId="0" borderId="8" xfId="15" applyFont="1" applyBorder="1" applyAlignment="1">
      <alignment horizontal="right"/>
    </xf>
    <xf numFmtId="43" fontId="2" fillId="0" borderId="8" xfId="15" applyNumberFormat="1" applyFont="1" applyBorder="1" applyAlignment="1">
      <alignment/>
    </xf>
    <xf numFmtId="43" fontId="2" fillId="0" borderId="8" xfId="22" applyNumberFormat="1" applyFont="1" applyBorder="1">
      <alignment/>
      <protection/>
    </xf>
    <xf numFmtId="43" fontId="2" fillId="0" borderId="6" xfId="15" applyFont="1" applyBorder="1" applyAlignment="1">
      <alignment horizontal="right"/>
    </xf>
    <xf numFmtId="0" fontId="15" fillId="0" borderId="0" xfId="23" applyFont="1">
      <alignment/>
      <protection/>
    </xf>
    <xf numFmtId="0" fontId="16" fillId="0" borderId="0" xfId="23" applyFont="1">
      <alignment/>
      <protection/>
    </xf>
    <xf numFmtId="187" fontId="16" fillId="0" borderId="0" xfId="15" applyNumberFormat="1" applyFont="1" applyAlignment="1">
      <alignment/>
    </xf>
    <xf numFmtId="0" fontId="17" fillId="0" borderId="0" xfId="23" applyFont="1">
      <alignment/>
      <protection/>
    </xf>
    <xf numFmtId="187" fontId="15" fillId="0" borderId="0" xfId="15" applyNumberFormat="1" applyFont="1" applyAlignment="1">
      <alignment horizontal="center"/>
    </xf>
    <xf numFmtId="0" fontId="16" fillId="0" borderId="0" xfId="23" applyFont="1" applyAlignment="1">
      <alignment vertical="top"/>
      <protection/>
    </xf>
    <xf numFmtId="0" fontId="16" fillId="0" borderId="19" xfId="23" applyFont="1" applyBorder="1" applyAlignment="1">
      <alignment/>
      <protection/>
    </xf>
    <xf numFmtId="0" fontId="15" fillId="0" borderId="19" xfId="23" applyFont="1" applyBorder="1" applyAlignment="1">
      <alignment horizontal="center"/>
      <protection/>
    </xf>
    <xf numFmtId="0" fontId="15" fillId="0" borderId="20" xfId="23" applyFont="1" applyBorder="1" applyAlignment="1">
      <alignment horizontal="center"/>
      <protection/>
    </xf>
    <xf numFmtId="0" fontId="15" fillId="0" borderId="8" xfId="23" applyFont="1" applyBorder="1" applyAlignment="1">
      <alignment horizontal="center" vertical="center" shrinkToFit="1"/>
      <protection/>
    </xf>
    <xf numFmtId="187" fontId="15" fillId="0" borderId="8" xfId="15" applyNumberFormat="1" applyFont="1" applyBorder="1" applyAlignment="1">
      <alignment horizontal="center" vertical="center" shrinkToFit="1"/>
    </xf>
    <xf numFmtId="0" fontId="15" fillId="0" borderId="8" xfId="23" applyFont="1" applyBorder="1" applyAlignment="1">
      <alignment horizontal="center"/>
      <protection/>
    </xf>
    <xf numFmtId="0" fontId="15" fillId="0" borderId="3" xfId="23" applyFont="1" applyBorder="1" applyAlignment="1">
      <alignment horizontal="center" vertical="center" shrinkToFit="1"/>
      <protection/>
    </xf>
    <xf numFmtId="0" fontId="15" fillId="0" borderId="12" xfId="23" applyFont="1" applyBorder="1" applyAlignment="1">
      <alignment horizontal="center" vertical="center" shrinkToFit="1"/>
      <protection/>
    </xf>
    <xf numFmtId="187" fontId="15" fillId="0" borderId="12" xfId="15" applyNumberFormat="1" applyFont="1" applyBorder="1" applyAlignment="1">
      <alignment horizontal="center" vertical="center" shrinkToFit="1"/>
    </xf>
    <xf numFmtId="0" fontId="16" fillId="0" borderId="12" xfId="23" applyFont="1" applyBorder="1" applyAlignment="1">
      <alignment/>
      <protection/>
    </xf>
    <xf numFmtId="43" fontId="16" fillId="0" borderId="19" xfId="15" applyFont="1" applyBorder="1" applyAlignment="1">
      <alignment/>
    </xf>
    <xf numFmtId="43" fontId="15" fillId="0" borderId="12" xfId="15" applyFont="1" applyBorder="1" applyAlignment="1">
      <alignment/>
    </xf>
    <xf numFmtId="0" fontId="15" fillId="0" borderId="21" xfId="23" applyFont="1" applyBorder="1" applyAlignment="1">
      <alignment horizontal="center"/>
      <protection/>
    </xf>
    <xf numFmtId="0" fontId="16" fillId="0" borderId="21" xfId="23" applyFont="1" applyBorder="1">
      <alignment/>
      <protection/>
    </xf>
    <xf numFmtId="43" fontId="15" fillId="0" borderId="10" xfId="15" applyFont="1" applyBorder="1" applyAlignment="1">
      <alignment/>
    </xf>
    <xf numFmtId="43" fontId="16" fillId="0" borderId="8" xfId="15" applyFont="1" applyBorder="1" applyAlignment="1">
      <alignment/>
    </xf>
    <xf numFmtId="0" fontId="18" fillId="0" borderId="0" xfId="23" applyFont="1">
      <alignment/>
      <protection/>
    </xf>
    <xf numFmtId="0" fontId="16" fillId="0" borderId="7" xfId="23" applyFont="1" applyBorder="1">
      <alignment/>
      <protection/>
    </xf>
    <xf numFmtId="43" fontId="16" fillId="0" borderId="8" xfId="15" applyFont="1" applyBorder="1" applyAlignment="1">
      <alignment horizontal="right"/>
    </xf>
    <xf numFmtId="49" fontId="16" fillId="0" borderId="8" xfId="23" applyNumberFormat="1" applyFont="1" applyBorder="1" applyAlignment="1">
      <alignment horizontal="center"/>
      <protection/>
    </xf>
    <xf numFmtId="0" fontId="16" fillId="0" borderId="8" xfId="23" applyFont="1" applyBorder="1">
      <alignment/>
      <protection/>
    </xf>
    <xf numFmtId="43" fontId="15" fillId="0" borderId="10" xfId="15" applyFont="1" applyBorder="1" applyAlignment="1">
      <alignment horizontal="center"/>
    </xf>
    <xf numFmtId="49" fontId="16" fillId="0" borderId="7" xfId="23" applyNumberFormat="1" applyFont="1" applyBorder="1" applyAlignment="1">
      <alignment horizontal="center"/>
      <protection/>
    </xf>
    <xf numFmtId="43" fontId="16" fillId="0" borderId="19" xfId="15" applyFont="1" applyBorder="1" applyAlignment="1">
      <alignment horizontal="right"/>
    </xf>
    <xf numFmtId="0" fontId="16" fillId="0" borderId="0" xfId="23" applyFont="1" applyBorder="1">
      <alignment/>
      <protection/>
    </xf>
    <xf numFmtId="43" fontId="16" fillId="0" borderId="6" xfId="15" applyFont="1" applyBorder="1" applyAlignment="1">
      <alignment/>
    </xf>
    <xf numFmtId="49" fontId="16" fillId="0" borderId="6" xfId="23" applyNumberFormat="1" applyFont="1" applyBorder="1" applyAlignment="1">
      <alignment horizontal="center"/>
      <protection/>
    </xf>
    <xf numFmtId="43" fontId="16" fillId="0" borderId="6" xfId="15" applyFont="1" applyBorder="1" applyAlignment="1">
      <alignment horizontal="right"/>
    </xf>
    <xf numFmtId="43" fontId="16" fillId="0" borderId="7" xfId="15" applyFont="1" applyBorder="1" applyAlignment="1">
      <alignment/>
    </xf>
    <xf numFmtId="49" fontId="16" fillId="0" borderId="0" xfId="23" applyNumberFormat="1" applyFont="1" applyBorder="1" applyAlignment="1">
      <alignment horizontal="center"/>
      <protection/>
    </xf>
    <xf numFmtId="43" fontId="16" fillId="0" borderId="5" xfId="15" applyFont="1" applyBorder="1" applyAlignment="1">
      <alignment/>
    </xf>
    <xf numFmtId="43" fontId="15" fillId="0" borderId="18" xfId="15" applyFont="1" applyBorder="1" applyAlignment="1">
      <alignment/>
    </xf>
    <xf numFmtId="49" fontId="16" fillId="0" borderId="0" xfId="23" applyNumberFormat="1" applyFont="1" applyBorder="1">
      <alignment/>
      <protection/>
    </xf>
    <xf numFmtId="0" fontId="15" fillId="0" borderId="0" xfId="23" applyFont="1" applyAlignment="1">
      <alignment horizontal="center"/>
      <protection/>
    </xf>
    <xf numFmtId="0" fontId="15" fillId="0" borderId="0" xfId="23" applyFont="1" applyAlignment="1">
      <alignment/>
      <protection/>
    </xf>
    <xf numFmtId="187" fontId="16" fillId="0" borderId="0" xfId="15" applyNumberFormat="1" applyFont="1" applyAlignment="1">
      <alignment/>
    </xf>
    <xf numFmtId="0" fontId="16" fillId="0" borderId="0" xfId="23" applyFont="1" applyAlignment="1">
      <alignment/>
      <protection/>
    </xf>
    <xf numFmtId="187" fontId="16" fillId="0" borderId="19" xfId="15" applyNumberFormat="1" applyFont="1" applyBorder="1" applyAlignment="1">
      <alignment/>
    </xf>
    <xf numFmtId="0" fontId="16" fillId="0" borderId="19" xfId="23" applyFont="1" applyBorder="1">
      <alignment/>
      <protection/>
    </xf>
    <xf numFmtId="0" fontId="16" fillId="0" borderId="0" xfId="23" applyFont="1" applyAlignment="1">
      <alignment horizontal="left"/>
      <protection/>
    </xf>
    <xf numFmtId="0" fontId="16" fillId="0" borderId="8" xfId="23" applyFont="1" applyBorder="1" applyAlignment="1">
      <alignment horizontal="center"/>
      <protection/>
    </xf>
    <xf numFmtId="0" fontId="16" fillId="0" borderId="22" xfId="23" applyFont="1" applyBorder="1">
      <alignment/>
      <protection/>
    </xf>
    <xf numFmtId="0" fontId="16" fillId="0" borderId="16" xfId="23" applyFont="1" applyBorder="1">
      <alignment/>
      <protection/>
    </xf>
    <xf numFmtId="0" fontId="16" fillId="0" borderId="0" xfId="23" applyFont="1" applyBorder="1" applyAlignment="1">
      <alignment horizontal="center"/>
      <protection/>
    </xf>
    <xf numFmtId="43" fontId="15" fillId="0" borderId="6" xfId="15" applyFont="1" applyBorder="1" applyAlignment="1">
      <alignment/>
    </xf>
    <xf numFmtId="43" fontId="16" fillId="0" borderId="3" xfId="15" applyFont="1" applyBorder="1" applyAlignment="1">
      <alignment/>
    </xf>
    <xf numFmtId="0" fontId="16" fillId="0" borderId="0" xfId="23" applyFont="1" applyAlignment="1">
      <alignment horizontal="center"/>
      <protection/>
    </xf>
    <xf numFmtId="49" fontId="15" fillId="0" borderId="8" xfId="15" applyNumberFormat="1" applyFont="1" applyBorder="1" applyAlignment="1">
      <alignment horizontal="right"/>
    </xf>
    <xf numFmtId="43" fontId="17" fillId="0" borderId="0" xfId="23" applyNumberFormat="1" applyFont="1">
      <alignment/>
      <protection/>
    </xf>
    <xf numFmtId="43" fontId="15" fillId="0" borderId="10" xfId="15" applyFont="1" applyBorder="1" applyAlignment="1">
      <alignment horizontal="right"/>
    </xf>
    <xf numFmtId="43" fontId="15" fillId="0" borderId="0" xfId="15" applyFont="1" applyBorder="1" applyAlignment="1">
      <alignment horizontal="right"/>
    </xf>
    <xf numFmtId="43" fontId="15" fillId="0" borderId="0" xfId="15" applyFont="1" applyBorder="1" applyAlignment="1">
      <alignment/>
    </xf>
    <xf numFmtId="0" fontId="2" fillId="0" borderId="0" xfId="24" applyFont="1">
      <alignment/>
      <protection/>
    </xf>
    <xf numFmtId="0" fontId="3" fillId="0" borderId="18" xfId="24" applyFont="1" applyBorder="1" applyAlignment="1">
      <alignment horizontal="center"/>
      <protection/>
    </xf>
    <xf numFmtId="0" fontId="3" fillId="0" borderId="2" xfId="24" applyFont="1" applyBorder="1">
      <alignment/>
      <protection/>
    </xf>
    <xf numFmtId="0" fontId="2" fillId="0" borderId="4" xfId="24" applyFont="1" applyBorder="1">
      <alignment/>
      <protection/>
    </xf>
    <xf numFmtId="0" fontId="3" fillId="0" borderId="3" xfId="24" applyFont="1" applyBorder="1" applyAlignment="1">
      <alignment horizontal="center"/>
      <protection/>
    </xf>
    <xf numFmtId="0" fontId="2" fillId="0" borderId="7" xfId="24" applyFont="1" applyBorder="1">
      <alignment/>
      <protection/>
    </xf>
    <xf numFmtId="49" fontId="2" fillId="0" borderId="0" xfId="24" applyNumberFormat="1" applyFont="1" applyBorder="1">
      <alignment/>
      <protection/>
    </xf>
    <xf numFmtId="0" fontId="2" fillId="0" borderId="8" xfId="24" applyFont="1" applyBorder="1" applyAlignment="1">
      <alignment horizontal="center"/>
      <protection/>
    </xf>
    <xf numFmtId="49" fontId="2" fillId="0" borderId="0" xfId="24" applyNumberFormat="1" applyFont="1" applyBorder="1" applyAlignment="1">
      <alignment horizontal="left"/>
      <protection/>
    </xf>
    <xf numFmtId="0" fontId="2" fillId="0" borderId="10" xfId="24" applyFont="1" applyBorder="1">
      <alignment/>
      <protection/>
    </xf>
    <xf numFmtId="49" fontId="2" fillId="0" borderId="0" xfId="24" applyNumberFormat="1" applyFont="1">
      <alignment/>
      <protection/>
    </xf>
    <xf numFmtId="0" fontId="3" fillId="0" borderId="2" xfId="24" applyFont="1" applyBorder="1" applyAlignment="1">
      <alignment horizontal="center"/>
      <protection/>
    </xf>
    <xf numFmtId="0" fontId="2" fillId="0" borderId="4" xfId="24" applyFont="1" applyBorder="1" applyAlignment="1">
      <alignment horizontal="left"/>
      <protection/>
    </xf>
    <xf numFmtId="0" fontId="2" fillId="0" borderId="3" xfId="24" applyFont="1" applyBorder="1" applyAlignment="1">
      <alignment horizontal="center"/>
      <protection/>
    </xf>
    <xf nu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>
    <xf numFmtId="0" fontId="2" fillId="0" borderId="8" xfId="24" applyFont="1" applyBorder="1" applyAlignment="1">
      <alignment horizontal="center"/>
      <protection/>
    </xf>
    <xf numFmtId="0" fontId="2" fillId="0" borderId="0" xfId="25" applyFont="1">
      <alignment/>
      <protection/>
    </xf>
    <xf numFmtId="0" fontId="2" fillId="0" borderId="1" xfId="25" applyFont="1" applyBorder="1">
      <alignment/>
      <protection/>
    </xf>
    <xf numFmtId="0" fontId="3" fillId="0" borderId="18" xfId="25" applyFont="1" applyBorder="1" applyAlignment="1">
      <alignment horizontal="center" vertical="center"/>
      <protection/>
    </xf>
    <xf numFmtId="0" fontId="2" fillId="0" borderId="0" xfId="25" applyFont="1" applyBorder="1">
      <alignment/>
      <protection/>
    </xf>
    <xf numFmtId="0" fontId="3" fillId="0" borderId="8" xfId="25" applyFont="1" applyBorder="1" applyAlignment="1">
      <alignment horizontal="left"/>
      <protection/>
    </xf>
    <xf numFmtId="49" fontId="3" fillId="0" borderId="8" xfId="25" applyNumberFormat="1" applyFont="1" applyBorder="1" applyAlignment="1">
      <alignment horizontal="center"/>
      <protection/>
    </xf>
    <xf numFmtId="43" fontId="3" fillId="0" borderId="3" xfId="15" applyFont="1" applyBorder="1" applyAlignment="1">
      <alignment horizontal="right"/>
    </xf>
    <xf numFmtId="0" fontId="2" fillId="0" borderId="8" xfId="25" applyFont="1" applyBorder="1" applyAlignment="1">
      <alignment horizontal="left"/>
      <protection/>
    </xf>
    <xf numFmtId="49" fontId="2" fillId="0" borderId="8" xfId="25" applyNumberFormat="1" applyFont="1" applyBorder="1" applyAlignment="1">
      <alignment horizontal="center"/>
      <protection/>
    </xf>
    <xf numFmtId="0" fontId="2" fillId="0" borderId="6" xfId="25" applyFont="1" applyBorder="1" applyAlignment="1">
      <alignment horizontal="left"/>
      <protection/>
    </xf>
    <xf numFmtId="49" fontId="2" fillId="0" borderId="6" xfId="25" applyNumberFormat="1" applyFont="1" applyBorder="1" applyAlignment="1">
      <alignment horizontal="center"/>
      <protection/>
    </xf>
    <xf numFmtId="0" fontId="3" fillId="0" borderId="8" xfId="25" applyFont="1" applyBorder="1">
      <alignment/>
      <protection/>
    </xf>
    <xf numFmtId="0" fontId="2" fillId="0" borderId="8" xfId="25" applyFont="1" applyBorder="1">
      <alignment/>
      <protection/>
    </xf>
    <xf numFmtId="0" fontId="2" fillId="0" borderId="6" xfId="25" applyFont="1" applyBorder="1">
      <alignment/>
      <protection/>
    </xf>
    <xf numFmtId="49" fontId="2" fillId="0" borderId="6" xfId="25" applyNumberFormat="1" applyFont="1" applyBorder="1">
      <alignment/>
      <protection/>
    </xf>
    <xf numFmtId="0" fontId="3" fillId="0" borderId="8" xfId="25" applyFont="1" applyBorder="1">
      <alignment/>
      <protection/>
    </xf>
    <xf numFmtId="49" fontId="3" fillId="0" borderId="8" xfId="25" applyNumberFormat="1" applyFont="1" applyBorder="1" applyAlignment="1">
      <alignment horizontal="center"/>
      <protection/>
    </xf>
    <xf numFmtId="49" fontId="2" fillId="0" borderId="8" xfId="25" applyNumberFormat="1" applyFont="1" applyBorder="1">
      <alignment/>
      <protection/>
    </xf>
    <xf numFmtId="49" fontId="2" fillId="0" borderId="8" xfId="25" applyNumberFormat="1" applyFont="1" applyBorder="1" applyAlignment="1">
      <alignment horizontal="center"/>
      <protection/>
    </xf>
    <xf numFmtId="0" fontId="3" fillId="0" borderId="3" xfId="25" applyFont="1" applyBorder="1">
      <alignment/>
      <protection/>
    </xf>
    <xf numFmtId="0" fontId="3" fillId="0" borderId="18" xfId="25" applyFont="1" applyBorder="1" applyAlignment="1">
      <alignment horizontal="left"/>
      <protection/>
    </xf>
    <xf numFmtId="49" fontId="3" fillId="0" borderId="18" xfId="25" applyNumberFormat="1" applyFont="1" applyBorder="1" applyAlignment="1">
      <alignment horizontal="center"/>
      <protection/>
    </xf>
    <xf numFmtId="43" fontId="3" fillId="0" borderId="10" xfId="15" applyFont="1" applyBorder="1" applyAlignment="1">
      <alignment/>
    </xf>
    <xf numFmtId="0" fontId="3" fillId="0" borderId="0" xfId="25" applyFont="1">
      <alignment/>
      <protection/>
    </xf>
    <xf numFmtId="0" fontId="3" fillId="0" borderId="16" xfId="19" applyFont="1" applyBorder="1" applyAlignment="1">
      <alignment horizontal="center"/>
      <protection/>
    </xf>
    <xf numFmtId="43" fontId="5" fillId="0" borderId="8" xfId="15" applyFont="1" applyBorder="1" applyAlignment="1">
      <alignment horizontal="center"/>
    </xf>
    <xf numFmtId="43" fontId="5" fillId="0" borderId="3" xfId="15" applyFont="1" applyBorder="1" applyAlignment="1">
      <alignment/>
    </xf>
    <xf numFmtId="43" fontId="5" fillId="0" borderId="3" xfId="15" applyFont="1" applyBorder="1" applyAlignment="1">
      <alignment horizontal="center"/>
    </xf>
    <xf numFmtId="43" fontId="5" fillId="0" borderId="8" xfId="15" applyFont="1" applyBorder="1" applyAlignment="1">
      <alignment/>
    </xf>
    <xf numFmtId="43" fontId="5" fillId="0" borderId="0" xfId="0" applyNumberFormat="1" applyFont="1" applyAlignment="1">
      <alignment/>
    </xf>
    <xf numFmtId="0" fontId="4" fillId="0" borderId="0" xfId="19" applyFont="1" applyBorder="1" applyAlignment="1">
      <alignment horizontal="center"/>
      <protection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187" fontId="20" fillId="0" borderId="3" xfId="15" applyNumberFormat="1" applyFont="1" applyBorder="1" applyAlignment="1">
      <alignment/>
    </xf>
    <xf numFmtId="49" fontId="20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/>
    </xf>
    <xf numFmtId="0" fontId="20" fillId="0" borderId="7" xfId="0" applyFont="1" applyBorder="1" applyAlignment="1">
      <alignment/>
    </xf>
    <xf numFmtId="43" fontId="20" fillId="0" borderId="8" xfId="15" applyNumberFormat="1" applyFont="1" applyBorder="1" applyAlignment="1">
      <alignment/>
    </xf>
    <xf numFmtId="43" fontId="20" fillId="0" borderId="8" xfId="0" applyNumberFormat="1" applyFont="1" applyBorder="1" applyAlignment="1">
      <alignment horizontal="center"/>
    </xf>
    <xf numFmtId="43" fontId="20" fillId="0" borderId="8" xfId="0" applyNumberFormat="1" applyFont="1" applyBorder="1" applyAlignment="1">
      <alignment/>
    </xf>
    <xf numFmtId="0" fontId="15" fillId="0" borderId="9" xfId="0" applyFont="1" applyBorder="1" applyAlignment="1">
      <alignment horizontal="center"/>
    </xf>
    <xf numFmtId="43" fontId="15" fillId="0" borderId="10" xfId="15" applyNumberFormat="1" applyFont="1" applyBorder="1" applyAlignment="1">
      <alignment/>
    </xf>
    <xf numFmtId="43" fontId="15" fillId="0" borderId="23" xfId="0" applyNumberFormat="1" applyFont="1" applyBorder="1" applyAlignment="1">
      <alignment/>
    </xf>
    <xf numFmtId="49" fontId="16" fillId="0" borderId="15" xfId="23" applyNumberFormat="1" applyFont="1" applyBorder="1" applyAlignment="1">
      <alignment horizontal="center"/>
      <protection/>
    </xf>
    <xf numFmtId="49" fontId="16" fillId="0" borderId="16" xfId="23" applyNumberFormat="1" applyFont="1" applyBorder="1" applyAlignment="1">
      <alignment horizontal="center"/>
      <protection/>
    </xf>
    <xf numFmtId="43" fontId="2" fillId="0" borderId="0" xfId="24" applyNumberFormat="1" applyFont="1">
      <alignment/>
      <protection/>
    </xf>
    <xf numFmtId="43" fontId="17" fillId="0" borderId="0" xfId="15" applyFont="1" applyAlignment="1">
      <alignment/>
    </xf>
    <xf numFmtId="43" fontId="2" fillId="0" borderId="0" xfId="15" applyFont="1" applyAlignment="1">
      <alignment/>
    </xf>
    <xf numFmtId="43" fontId="16" fillId="0" borderId="0" xfId="15" applyFont="1" applyAlignment="1">
      <alignment horizontal="center"/>
    </xf>
    <xf numFmtId="0" fontId="2" fillId="0" borderId="0" xfId="19" applyFont="1" applyAlignment="1">
      <alignment horizontal="center"/>
      <protection/>
    </xf>
    <xf numFmtId="0" fontId="5" fillId="0" borderId="0" xfId="22" applyFont="1">
      <alignment/>
      <protection/>
    </xf>
    <xf numFmtId="0" fontId="2" fillId="0" borderId="0" xfId="22" applyFont="1">
      <alignment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/>
      <protection/>
    </xf>
    <xf numFmtId="0" fontId="2" fillId="0" borderId="3" xfId="22" applyFont="1" applyBorder="1">
      <alignment/>
      <protection/>
    </xf>
    <xf numFmtId="49" fontId="2" fillId="0" borderId="3" xfId="22" applyNumberFormat="1" applyFont="1" applyBorder="1" applyAlignment="1">
      <alignment horizontal="center"/>
      <protection/>
    </xf>
    <xf numFmtId="43" fontId="2" fillId="0" borderId="3" xfId="15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43" fontId="2" fillId="0" borderId="3" xfId="15" applyNumberFormat="1" applyFont="1" applyBorder="1" applyAlignment="1">
      <alignment horizontal="right"/>
    </xf>
    <xf numFmtId="0" fontId="2" fillId="0" borderId="8" xfId="22" applyFont="1" applyBorder="1">
      <alignment/>
      <protection/>
    </xf>
    <xf numFmtId="49" fontId="2" fillId="0" borderId="8" xfId="22" applyNumberFormat="1" applyFont="1" applyBorder="1" applyAlignment="1">
      <alignment horizontal="center"/>
      <protection/>
    </xf>
    <xf numFmtId="43" fontId="2" fillId="0" borderId="8" xfId="15" applyNumberFormat="1" applyFont="1" applyBorder="1" applyAlignment="1">
      <alignment/>
    </xf>
    <xf numFmtId="43" fontId="2" fillId="0" borderId="8" xfId="15" applyNumberFormat="1" applyFont="1" applyBorder="1" applyAlignment="1">
      <alignment horizontal="right"/>
    </xf>
    <xf numFmtId="0" fontId="2" fillId="0" borderId="6" xfId="22" applyFont="1" applyBorder="1">
      <alignment/>
      <protection/>
    </xf>
    <xf numFmtId="49" fontId="2" fillId="0" borderId="6" xfId="22" applyNumberFormat="1" applyFont="1" applyBorder="1" applyAlignment="1">
      <alignment horizontal="center"/>
      <protection/>
    </xf>
    <xf numFmtId="43" fontId="3" fillId="0" borderId="10" xfId="22" applyNumberFormat="1" applyFont="1" applyBorder="1">
      <alignment/>
      <protection/>
    </xf>
    <xf numFmtId="43" fontId="3" fillId="0" borderId="10" xfId="22" applyNumberFormat="1" applyFont="1" applyBorder="1" applyAlignment="1">
      <alignment horizontal="center"/>
      <protection/>
    </xf>
    <xf numFmtId="43" fontId="5" fillId="0" borderId="0" xfId="22" applyNumberFormat="1" applyFont="1">
      <alignment/>
      <protection/>
    </xf>
    <xf numFmtId="43" fontId="2" fillId="0" borderId="8" xfId="22" applyNumberFormat="1" applyFont="1" applyBorder="1">
      <alignment/>
      <protection/>
    </xf>
    <xf numFmtId="0" fontId="5" fillId="0" borderId="0" xfId="22" applyFont="1" applyBorder="1">
      <alignment/>
      <protection/>
    </xf>
    <xf numFmtId="0" fontId="3" fillId="0" borderId="0" xfId="22" applyFont="1" applyBorder="1" applyAlignment="1">
      <alignment/>
      <protection/>
    </xf>
    <xf numFmtId="0" fontId="2" fillId="0" borderId="0" xfId="22" applyFont="1" applyBorder="1">
      <alignment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49" fontId="2" fillId="0" borderId="0" xfId="22" applyNumberFormat="1" applyFont="1" applyBorder="1" applyAlignment="1">
      <alignment horizontal="center"/>
      <protection/>
    </xf>
    <xf numFmtId="43" fontId="2" fillId="0" borderId="0" xfId="15" applyFont="1" applyBorder="1" applyAlignment="1">
      <alignment/>
    </xf>
    <xf numFmtId="43" fontId="2" fillId="0" borderId="0" xfId="15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/>
    </xf>
    <xf numFmtId="43" fontId="3" fillId="0" borderId="0" xfId="22" applyNumberFormat="1" applyFont="1" applyBorder="1">
      <alignment/>
      <protection/>
    </xf>
    <xf numFmtId="43" fontId="3" fillId="0" borderId="0" xfId="22" applyNumberFormat="1" applyFont="1" applyBorder="1" applyAlignment="1">
      <alignment horizontal="center"/>
      <protection/>
    </xf>
    <xf numFmtId="43" fontId="2" fillId="0" borderId="6" xfId="15" applyFont="1" applyBorder="1" applyAlignment="1">
      <alignment/>
    </xf>
    <xf numFmtId="43" fontId="2" fillId="0" borderId="6" xfId="22" applyNumberFormat="1" applyFont="1" applyBorder="1">
      <alignment/>
      <protection/>
    </xf>
    <xf numFmtId="0" fontId="22" fillId="0" borderId="8" xfId="0" applyFont="1" applyBorder="1" applyAlignment="1">
      <alignment/>
    </xf>
    <xf numFmtId="0" fontId="22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4" fillId="0" borderId="16" xfId="19" applyFont="1" applyBorder="1" applyAlignment="1">
      <alignment horizontal="center"/>
      <protection/>
    </xf>
    <xf numFmtId="0" fontId="12" fillId="0" borderId="0" xfId="19" applyFont="1" applyBorder="1" applyAlignment="1">
      <alignment horizontal="center"/>
      <protection/>
    </xf>
    <xf numFmtId="49" fontId="2" fillId="0" borderId="0" xfId="19" applyNumberFormat="1" applyFont="1" applyBorder="1" applyAlignment="1">
      <alignment horizontal="center"/>
      <protection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206" fontId="2" fillId="0" borderId="0" xfId="19" applyNumberFormat="1" applyFont="1" applyBorder="1" applyAlignment="1">
      <alignment horizontal="center"/>
      <protection/>
    </xf>
    <xf numFmtId="49" fontId="2" fillId="0" borderId="0" xfId="19" applyNumberFormat="1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43" fontId="2" fillId="0" borderId="0" xfId="15" applyFont="1" applyBorder="1" applyAlignment="1">
      <alignment horizontal="right"/>
    </xf>
    <xf numFmtId="0" fontId="3" fillId="0" borderId="7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49" fontId="3" fillId="0" borderId="1" xfId="19" applyNumberFormat="1" applyFont="1" applyBorder="1" applyAlignment="1">
      <alignment horizontal="right"/>
      <protection/>
    </xf>
    <xf numFmtId="0" fontId="4" fillId="0" borderId="7" xfId="19" applyFont="1" applyBorder="1" applyAlignment="1">
      <alignment horizontal="center"/>
      <protection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2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15" xfId="19" applyFont="1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 vertical="top"/>
      <protection/>
    </xf>
    <xf numFmtId="0" fontId="3" fillId="0" borderId="24" xfId="21" applyFont="1" applyBorder="1" applyAlignment="1">
      <alignment horizontal="center" vertical="center"/>
      <protection/>
    </xf>
    <xf numFmtId="0" fontId="3" fillId="0" borderId="25" xfId="21" applyFont="1" applyBorder="1" applyAlignment="1">
      <alignment horizontal="center" vertical="center"/>
      <protection/>
    </xf>
    <xf numFmtId="0" fontId="3" fillId="0" borderId="26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right"/>
      <protection/>
    </xf>
    <xf numFmtId="0" fontId="3" fillId="0" borderId="0" xfId="21" applyFont="1" applyBorder="1" applyAlignment="1">
      <alignment horizont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0" xfId="22" applyFont="1" applyAlignment="1">
      <alignment horizontal="center"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 vertical="center"/>
      <protection/>
    </xf>
    <xf numFmtId="187" fontId="15" fillId="0" borderId="27" xfId="15" applyNumberFormat="1" applyFont="1" applyBorder="1" applyAlignment="1">
      <alignment horizontal="center"/>
    </xf>
    <xf numFmtId="187" fontId="15" fillId="0" borderId="28" xfId="15" applyNumberFormat="1" applyFont="1" applyBorder="1" applyAlignment="1">
      <alignment horizontal="center"/>
    </xf>
    <xf numFmtId="0" fontId="15" fillId="0" borderId="0" xfId="23" applyFont="1" applyAlignment="1">
      <alignment horizontal="right"/>
      <protection/>
    </xf>
    <xf numFmtId="187" fontId="15" fillId="0" borderId="0" xfId="15" applyNumberFormat="1" applyFont="1" applyAlignment="1">
      <alignment horizontal="center"/>
    </xf>
    <xf numFmtId="0" fontId="15" fillId="0" borderId="29" xfId="23" applyFont="1" applyBorder="1" applyAlignment="1">
      <alignment horizontal="right" vertical="top"/>
      <protection/>
    </xf>
    <xf numFmtId="187" fontId="16" fillId="0" borderId="29" xfId="15" applyNumberFormat="1" applyFont="1" applyBorder="1" applyAlignment="1">
      <alignment horizontal="center" vertical="top"/>
    </xf>
    <xf numFmtId="49" fontId="3" fillId="0" borderId="9" xfId="24" applyNumberFormat="1" applyFont="1" applyBorder="1" applyAlignment="1">
      <alignment horizontal="center"/>
      <protection/>
    </xf>
    <xf numFmtId="49" fontId="3" fillId="0" borderId="14" xfId="24" applyNumberFormat="1" applyFont="1" applyBorder="1" applyAlignment="1">
      <alignment horizontal="center"/>
      <protection/>
    </xf>
    <xf numFmtId="0" fontId="3" fillId="0" borderId="0" xfId="24" applyFont="1" applyAlignment="1">
      <alignment horizontal="center"/>
      <protection/>
    </xf>
    <xf numFmtId="0" fontId="4" fillId="0" borderId="0" xfId="24" applyFont="1" applyAlignment="1">
      <alignment horizontal="center"/>
      <protection/>
    </xf>
    <xf numFmtId="0" fontId="3" fillId="0" borderId="18" xfId="24" applyFont="1" applyBorder="1" applyAlignment="1">
      <alignment horizontal="center"/>
      <protection/>
    </xf>
    <xf numFmtId="43" fontId="2" fillId="0" borderId="2" xfId="15" applyFont="1" applyBorder="1" applyAlignment="1">
      <alignment horizontal="center"/>
    </xf>
    <xf numFmtId="43" fontId="2" fillId="0" borderId="15" xfId="15" applyFont="1" applyBorder="1" applyAlignment="1">
      <alignment horizontal="center"/>
    </xf>
    <xf numFmtId="43" fontId="2" fillId="0" borderId="7" xfId="15" applyFont="1" applyBorder="1" applyAlignment="1">
      <alignment horizontal="center"/>
    </xf>
    <xf numFmtId="43" fontId="2" fillId="0" borderId="16" xfId="15" applyFont="1" applyBorder="1" applyAlignment="1">
      <alignment horizontal="center"/>
    </xf>
    <xf numFmtId="0" fontId="2" fillId="0" borderId="2" xfId="24" applyFont="1" applyBorder="1" applyAlignment="1">
      <alignment horizontal="center"/>
      <protection/>
    </xf>
    <xf numFmtId="0" fontId="2" fillId="0" borderId="15" xfId="24" applyFont="1" applyBorder="1" applyAlignment="1">
      <alignment horizontal="center"/>
      <protection/>
    </xf>
    <xf numFmtId="43" fontId="2" fillId="0" borderId="7" xfId="15" applyFont="1" applyBorder="1" applyAlignment="1">
      <alignment horizontal="right"/>
    </xf>
    <xf numFmtId="43" fontId="2" fillId="0" borderId="16" xfId="15" applyFont="1" applyBorder="1" applyAlignment="1">
      <alignment horizontal="right"/>
    </xf>
    <xf numFmtId="43" fontId="3" fillId="0" borderId="9" xfId="15" applyFont="1" applyBorder="1" applyAlignment="1">
      <alignment horizontal="center"/>
    </xf>
    <xf numFmtId="43" fontId="3" fillId="0" borderId="23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43" fontId="2" fillId="0" borderId="17" xfId="15" applyFont="1" applyBorder="1" applyAlignment="1">
      <alignment horizontal="center"/>
    </xf>
    <xf numFmtId="43" fontId="2" fillId="0" borderId="8" xfId="15" applyFont="1" applyBorder="1" applyAlignment="1">
      <alignment horizontal="center"/>
    </xf>
    <xf numFmtId="43" fontId="2" fillId="0" borderId="8" xfId="15" applyFont="1" applyBorder="1" applyAlignment="1">
      <alignment horizontal="center"/>
    </xf>
    <xf numFmtId="43" fontId="3" fillId="0" borderId="10" xfId="15" applyFont="1" applyBorder="1" applyAlignment="1">
      <alignment horizontal="center"/>
    </xf>
    <xf numFmtId="49" fontId="3" fillId="0" borderId="0" xfId="25" applyNumberFormat="1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ปกติ_งบกระทบยอด" xfId="19"/>
    <cellStyle name="ปกติ_งบทดลองประจำเดือน" xfId="20"/>
    <cellStyle name="ปกติ_ใบผ่านมาตรฐาน" xfId="21"/>
    <cellStyle name="ปกติ_รายงานการรับ-จ่ายเงินหมวดใหญ่-ตามแผนงาน" xfId="22"/>
    <cellStyle name="ปกติ_รายงานรายรับ-จ่ายเงินสด" xfId="23"/>
    <cellStyle name="ปกติ_หมายเหตุ รับ-จ่าย 2" xfId="24"/>
    <cellStyle name="ปกติ_หมายเหตุรับ 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29</xdr:row>
      <xdr:rowOff>19050</xdr:rowOff>
    </xdr:from>
    <xdr:to>
      <xdr:col>2</xdr:col>
      <xdr:colOff>1143000</xdr:colOff>
      <xdr:row>33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305050" y="862965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29</xdr:row>
      <xdr:rowOff>0</xdr:rowOff>
    </xdr:from>
    <xdr:to>
      <xdr:col>3</xdr:col>
      <xdr:colOff>381000</xdr:colOff>
      <xdr:row>33</xdr:row>
      <xdr:rowOff>266700</xdr:rowOff>
    </xdr:to>
    <xdr:sp>
      <xdr:nvSpPr>
        <xdr:cNvPr id="2" name="Line 2"/>
        <xdr:cNvSpPr>
          <a:spLocks/>
        </xdr:cNvSpPr>
      </xdr:nvSpPr>
      <xdr:spPr>
        <a:xfrm>
          <a:off x="4276725" y="86106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64</xdr:row>
      <xdr:rowOff>28575</xdr:rowOff>
    </xdr:from>
    <xdr:to>
      <xdr:col>2</xdr:col>
      <xdr:colOff>1362075</xdr:colOff>
      <xdr:row>69</xdr:row>
      <xdr:rowOff>0</xdr:rowOff>
    </xdr:to>
    <xdr:sp>
      <xdr:nvSpPr>
        <xdr:cNvPr id="3" name="Line 3"/>
        <xdr:cNvSpPr>
          <a:spLocks/>
        </xdr:cNvSpPr>
      </xdr:nvSpPr>
      <xdr:spPr>
        <a:xfrm>
          <a:off x="2524125" y="185832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64</xdr:row>
      <xdr:rowOff>0</xdr:rowOff>
    </xdr:from>
    <xdr:to>
      <xdr:col>3</xdr:col>
      <xdr:colOff>409575</xdr:colOff>
      <xdr:row>68</xdr:row>
      <xdr:rowOff>266700</xdr:rowOff>
    </xdr:to>
    <xdr:sp>
      <xdr:nvSpPr>
        <xdr:cNvPr id="4" name="Line 4"/>
        <xdr:cNvSpPr>
          <a:spLocks/>
        </xdr:cNvSpPr>
      </xdr:nvSpPr>
      <xdr:spPr>
        <a:xfrm>
          <a:off x="4305300" y="185547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100</xdr:row>
      <xdr:rowOff>38100</xdr:rowOff>
    </xdr:from>
    <xdr:to>
      <xdr:col>2</xdr:col>
      <xdr:colOff>1362075</xdr:colOff>
      <xdr:row>104</xdr:row>
      <xdr:rowOff>276225</xdr:rowOff>
    </xdr:to>
    <xdr:sp>
      <xdr:nvSpPr>
        <xdr:cNvPr id="5" name="Line 5"/>
        <xdr:cNvSpPr>
          <a:spLocks/>
        </xdr:cNvSpPr>
      </xdr:nvSpPr>
      <xdr:spPr>
        <a:xfrm flipH="1">
          <a:off x="2505075" y="28708350"/>
          <a:ext cx="190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100</xdr:row>
      <xdr:rowOff>19050</xdr:rowOff>
    </xdr:from>
    <xdr:to>
      <xdr:col>3</xdr:col>
      <xdr:colOff>438150</xdr:colOff>
      <xdr:row>104</xdr:row>
      <xdr:rowOff>285750</xdr:rowOff>
    </xdr:to>
    <xdr:sp>
      <xdr:nvSpPr>
        <xdr:cNvPr id="6" name="Line 6"/>
        <xdr:cNvSpPr>
          <a:spLocks/>
        </xdr:cNvSpPr>
      </xdr:nvSpPr>
      <xdr:spPr>
        <a:xfrm>
          <a:off x="4333875" y="286893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105</xdr:row>
      <xdr:rowOff>0</xdr:rowOff>
    </xdr:from>
    <xdr:to>
      <xdr:col>2</xdr:col>
      <xdr:colOff>1343025</xdr:colOff>
      <xdr:row>105</xdr:row>
      <xdr:rowOff>0</xdr:rowOff>
    </xdr:to>
    <xdr:sp>
      <xdr:nvSpPr>
        <xdr:cNvPr id="7" name="Line 7"/>
        <xdr:cNvSpPr>
          <a:spLocks/>
        </xdr:cNvSpPr>
      </xdr:nvSpPr>
      <xdr:spPr>
        <a:xfrm>
          <a:off x="2505075" y="301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105</xdr:row>
      <xdr:rowOff>0</xdr:rowOff>
    </xdr:from>
    <xdr:to>
      <xdr:col>3</xdr:col>
      <xdr:colOff>457200</xdr:colOff>
      <xdr:row>105</xdr:row>
      <xdr:rowOff>0</xdr:rowOff>
    </xdr:to>
    <xdr:sp>
      <xdr:nvSpPr>
        <xdr:cNvPr id="8" name="Line 8"/>
        <xdr:cNvSpPr>
          <a:spLocks/>
        </xdr:cNvSpPr>
      </xdr:nvSpPr>
      <xdr:spPr>
        <a:xfrm>
          <a:off x="4352925" y="301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105</xdr:row>
      <xdr:rowOff>0</xdr:rowOff>
    </xdr:from>
    <xdr:to>
      <xdr:col>2</xdr:col>
      <xdr:colOff>1343025</xdr:colOff>
      <xdr:row>105</xdr:row>
      <xdr:rowOff>0</xdr:rowOff>
    </xdr:to>
    <xdr:sp>
      <xdr:nvSpPr>
        <xdr:cNvPr id="9" name="Line 9"/>
        <xdr:cNvSpPr>
          <a:spLocks/>
        </xdr:cNvSpPr>
      </xdr:nvSpPr>
      <xdr:spPr>
        <a:xfrm>
          <a:off x="2505075" y="301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105</xdr:row>
      <xdr:rowOff>0</xdr:rowOff>
    </xdr:from>
    <xdr:to>
      <xdr:col>3</xdr:col>
      <xdr:colOff>390525</xdr:colOff>
      <xdr:row>105</xdr:row>
      <xdr:rowOff>0</xdr:rowOff>
    </xdr:to>
    <xdr:sp>
      <xdr:nvSpPr>
        <xdr:cNvPr id="10" name="Line 10"/>
        <xdr:cNvSpPr>
          <a:spLocks/>
        </xdr:cNvSpPr>
      </xdr:nvSpPr>
      <xdr:spPr>
        <a:xfrm>
          <a:off x="4286250" y="301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105</xdr:row>
      <xdr:rowOff>0</xdr:rowOff>
    </xdr:from>
    <xdr:to>
      <xdr:col>2</xdr:col>
      <xdr:colOff>1409700</xdr:colOff>
      <xdr:row>105</xdr:row>
      <xdr:rowOff>0</xdr:rowOff>
    </xdr:to>
    <xdr:sp>
      <xdr:nvSpPr>
        <xdr:cNvPr id="11" name="Line 11"/>
        <xdr:cNvSpPr>
          <a:spLocks/>
        </xdr:cNvSpPr>
      </xdr:nvSpPr>
      <xdr:spPr>
        <a:xfrm>
          <a:off x="2571750" y="301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105</xdr:row>
      <xdr:rowOff>0</xdr:rowOff>
    </xdr:from>
    <xdr:to>
      <xdr:col>3</xdr:col>
      <xdr:colOff>523875</xdr:colOff>
      <xdr:row>105</xdr:row>
      <xdr:rowOff>0</xdr:rowOff>
    </xdr:to>
    <xdr:sp>
      <xdr:nvSpPr>
        <xdr:cNvPr id="12" name="Line 12"/>
        <xdr:cNvSpPr>
          <a:spLocks/>
        </xdr:cNvSpPr>
      </xdr:nvSpPr>
      <xdr:spPr>
        <a:xfrm>
          <a:off x="4419600" y="301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105</xdr:row>
      <xdr:rowOff>0</xdr:rowOff>
    </xdr:from>
    <xdr:to>
      <xdr:col>2</xdr:col>
      <xdr:colOff>1371600</xdr:colOff>
      <xdr:row>105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533650" y="301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105</xdr:row>
      <xdr:rowOff>0</xdr:rowOff>
    </xdr:from>
    <xdr:to>
      <xdr:col>3</xdr:col>
      <xdr:colOff>419100</xdr:colOff>
      <xdr:row>105</xdr:row>
      <xdr:rowOff>0</xdr:rowOff>
    </xdr:to>
    <xdr:sp>
      <xdr:nvSpPr>
        <xdr:cNvPr id="14" name="Line 14"/>
        <xdr:cNvSpPr>
          <a:spLocks/>
        </xdr:cNvSpPr>
      </xdr:nvSpPr>
      <xdr:spPr>
        <a:xfrm>
          <a:off x="4314825" y="301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207</xdr:row>
      <xdr:rowOff>0</xdr:rowOff>
    </xdr:from>
    <xdr:to>
      <xdr:col>2</xdr:col>
      <xdr:colOff>1362075</xdr:colOff>
      <xdr:row>207</xdr:row>
      <xdr:rowOff>0</xdr:rowOff>
    </xdr:to>
    <xdr:sp>
      <xdr:nvSpPr>
        <xdr:cNvPr id="15" name="Line 15"/>
        <xdr:cNvSpPr>
          <a:spLocks/>
        </xdr:cNvSpPr>
      </xdr:nvSpPr>
      <xdr:spPr>
        <a:xfrm>
          <a:off x="2524125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207</xdr:row>
      <xdr:rowOff>0</xdr:rowOff>
    </xdr:from>
    <xdr:to>
      <xdr:col>3</xdr:col>
      <xdr:colOff>390525</xdr:colOff>
      <xdr:row>207</xdr:row>
      <xdr:rowOff>0</xdr:rowOff>
    </xdr:to>
    <xdr:sp>
      <xdr:nvSpPr>
        <xdr:cNvPr id="16" name="Line 16"/>
        <xdr:cNvSpPr>
          <a:spLocks/>
        </xdr:cNvSpPr>
      </xdr:nvSpPr>
      <xdr:spPr>
        <a:xfrm>
          <a:off x="4286250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207</xdr:row>
      <xdr:rowOff>0</xdr:rowOff>
    </xdr:from>
    <xdr:to>
      <xdr:col>2</xdr:col>
      <xdr:colOff>1371600</xdr:colOff>
      <xdr:row>207</xdr:row>
      <xdr:rowOff>0</xdr:rowOff>
    </xdr:to>
    <xdr:sp>
      <xdr:nvSpPr>
        <xdr:cNvPr id="17" name="Line 17"/>
        <xdr:cNvSpPr>
          <a:spLocks/>
        </xdr:cNvSpPr>
      </xdr:nvSpPr>
      <xdr:spPr>
        <a:xfrm>
          <a:off x="2533650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207</xdr:row>
      <xdr:rowOff>0</xdr:rowOff>
    </xdr:from>
    <xdr:to>
      <xdr:col>3</xdr:col>
      <xdr:colOff>457200</xdr:colOff>
      <xdr:row>207</xdr:row>
      <xdr:rowOff>0</xdr:rowOff>
    </xdr:to>
    <xdr:sp>
      <xdr:nvSpPr>
        <xdr:cNvPr id="18" name="Line 18"/>
        <xdr:cNvSpPr>
          <a:spLocks/>
        </xdr:cNvSpPr>
      </xdr:nvSpPr>
      <xdr:spPr>
        <a:xfrm>
          <a:off x="4352925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1323975</xdr:colOff>
      <xdr:row>207</xdr:row>
      <xdr:rowOff>0</xdr:rowOff>
    </xdr:from>
    <xdr:to>
      <xdr:col>2</xdr:col>
      <xdr:colOff>1323975</xdr:colOff>
      <xdr:row>207</xdr:row>
      <xdr:rowOff>0</xdr:rowOff>
    </xdr:to>
    <xdr:sp>
      <xdr:nvSpPr>
        <xdr:cNvPr id="19" name="Line 19"/>
        <xdr:cNvSpPr>
          <a:spLocks/>
        </xdr:cNvSpPr>
      </xdr:nvSpPr>
      <xdr:spPr>
        <a:xfrm>
          <a:off x="2486025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207</xdr:row>
      <xdr:rowOff>0</xdr:rowOff>
    </xdr:from>
    <xdr:to>
      <xdr:col>3</xdr:col>
      <xdr:colOff>371475</xdr:colOff>
      <xdr:row>207</xdr:row>
      <xdr:rowOff>0</xdr:rowOff>
    </xdr:to>
    <xdr:sp>
      <xdr:nvSpPr>
        <xdr:cNvPr id="20" name="Line 20"/>
        <xdr:cNvSpPr>
          <a:spLocks/>
        </xdr:cNvSpPr>
      </xdr:nvSpPr>
      <xdr:spPr>
        <a:xfrm>
          <a:off x="4267200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1304925</xdr:colOff>
      <xdr:row>207</xdr:row>
      <xdr:rowOff>0</xdr:rowOff>
    </xdr:from>
    <xdr:to>
      <xdr:col>2</xdr:col>
      <xdr:colOff>1304925</xdr:colOff>
      <xdr:row>207</xdr:row>
      <xdr:rowOff>0</xdr:rowOff>
    </xdr:to>
    <xdr:sp>
      <xdr:nvSpPr>
        <xdr:cNvPr id="21" name="Line 21"/>
        <xdr:cNvSpPr>
          <a:spLocks/>
        </xdr:cNvSpPr>
      </xdr:nvSpPr>
      <xdr:spPr>
        <a:xfrm>
          <a:off x="2466975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207</xdr:row>
      <xdr:rowOff>0</xdr:rowOff>
    </xdr:from>
    <xdr:to>
      <xdr:col>3</xdr:col>
      <xdr:colOff>371475</xdr:colOff>
      <xdr:row>207</xdr:row>
      <xdr:rowOff>0</xdr:rowOff>
    </xdr:to>
    <xdr:sp>
      <xdr:nvSpPr>
        <xdr:cNvPr id="22" name="Line 22"/>
        <xdr:cNvSpPr>
          <a:spLocks/>
        </xdr:cNvSpPr>
      </xdr:nvSpPr>
      <xdr:spPr>
        <a:xfrm>
          <a:off x="4267200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1295400</xdr:colOff>
      <xdr:row>207</xdr:row>
      <xdr:rowOff>0</xdr:rowOff>
    </xdr:from>
    <xdr:to>
      <xdr:col>2</xdr:col>
      <xdr:colOff>1295400</xdr:colOff>
      <xdr:row>207</xdr:row>
      <xdr:rowOff>0</xdr:rowOff>
    </xdr:to>
    <xdr:sp>
      <xdr:nvSpPr>
        <xdr:cNvPr id="23" name="Line 23"/>
        <xdr:cNvSpPr>
          <a:spLocks/>
        </xdr:cNvSpPr>
      </xdr:nvSpPr>
      <xdr:spPr>
        <a:xfrm>
          <a:off x="2457450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207</xdr:row>
      <xdr:rowOff>0</xdr:rowOff>
    </xdr:from>
    <xdr:to>
      <xdr:col>3</xdr:col>
      <xdr:colOff>371475</xdr:colOff>
      <xdr:row>207</xdr:row>
      <xdr:rowOff>0</xdr:rowOff>
    </xdr:to>
    <xdr:sp>
      <xdr:nvSpPr>
        <xdr:cNvPr id="24" name="Line 24"/>
        <xdr:cNvSpPr>
          <a:spLocks/>
        </xdr:cNvSpPr>
      </xdr:nvSpPr>
      <xdr:spPr>
        <a:xfrm>
          <a:off x="4267200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1285875</xdr:colOff>
      <xdr:row>207</xdr:row>
      <xdr:rowOff>0</xdr:rowOff>
    </xdr:from>
    <xdr:to>
      <xdr:col>2</xdr:col>
      <xdr:colOff>1285875</xdr:colOff>
      <xdr:row>207</xdr:row>
      <xdr:rowOff>0</xdr:rowOff>
    </xdr:to>
    <xdr:sp>
      <xdr:nvSpPr>
        <xdr:cNvPr id="25" name="Line 25"/>
        <xdr:cNvSpPr>
          <a:spLocks/>
        </xdr:cNvSpPr>
      </xdr:nvSpPr>
      <xdr:spPr>
        <a:xfrm>
          <a:off x="2447925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207</xdr:row>
      <xdr:rowOff>0</xdr:rowOff>
    </xdr:from>
    <xdr:to>
      <xdr:col>3</xdr:col>
      <xdr:colOff>409575</xdr:colOff>
      <xdr:row>207</xdr:row>
      <xdr:rowOff>0</xdr:rowOff>
    </xdr:to>
    <xdr:sp>
      <xdr:nvSpPr>
        <xdr:cNvPr id="26" name="Line 26"/>
        <xdr:cNvSpPr>
          <a:spLocks/>
        </xdr:cNvSpPr>
      </xdr:nvSpPr>
      <xdr:spPr>
        <a:xfrm>
          <a:off x="4305300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1304925</xdr:colOff>
      <xdr:row>207</xdr:row>
      <xdr:rowOff>0</xdr:rowOff>
    </xdr:from>
    <xdr:to>
      <xdr:col>2</xdr:col>
      <xdr:colOff>1304925</xdr:colOff>
      <xdr:row>207</xdr:row>
      <xdr:rowOff>0</xdr:rowOff>
    </xdr:to>
    <xdr:sp>
      <xdr:nvSpPr>
        <xdr:cNvPr id="27" name="Line 27"/>
        <xdr:cNvSpPr>
          <a:spLocks/>
        </xdr:cNvSpPr>
      </xdr:nvSpPr>
      <xdr:spPr>
        <a:xfrm>
          <a:off x="2466975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207</xdr:row>
      <xdr:rowOff>0</xdr:rowOff>
    </xdr:from>
    <xdr:to>
      <xdr:col>3</xdr:col>
      <xdr:colOff>352425</xdr:colOff>
      <xdr:row>207</xdr:row>
      <xdr:rowOff>0</xdr:rowOff>
    </xdr:to>
    <xdr:sp>
      <xdr:nvSpPr>
        <xdr:cNvPr id="28" name="Line 28"/>
        <xdr:cNvSpPr>
          <a:spLocks/>
        </xdr:cNvSpPr>
      </xdr:nvSpPr>
      <xdr:spPr>
        <a:xfrm>
          <a:off x="4248150" y="604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134</xdr:row>
      <xdr:rowOff>0</xdr:rowOff>
    </xdr:from>
    <xdr:to>
      <xdr:col>2</xdr:col>
      <xdr:colOff>1371600</xdr:colOff>
      <xdr:row>139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533650" y="387667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134</xdr:row>
      <xdr:rowOff>28575</xdr:rowOff>
    </xdr:from>
    <xdr:to>
      <xdr:col>3</xdr:col>
      <xdr:colOff>419100</xdr:colOff>
      <xdr:row>139</xdr:row>
      <xdr:rowOff>0</xdr:rowOff>
    </xdr:to>
    <xdr:sp>
      <xdr:nvSpPr>
        <xdr:cNvPr id="30" name="Line 30"/>
        <xdr:cNvSpPr>
          <a:spLocks/>
        </xdr:cNvSpPr>
      </xdr:nvSpPr>
      <xdr:spPr>
        <a:xfrm>
          <a:off x="4314825" y="387953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105</xdr:row>
      <xdr:rowOff>0</xdr:rowOff>
    </xdr:from>
    <xdr:to>
      <xdr:col>2</xdr:col>
      <xdr:colOff>1371600</xdr:colOff>
      <xdr:row>105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2533650" y="301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105</xdr:row>
      <xdr:rowOff>0</xdr:rowOff>
    </xdr:from>
    <xdr:to>
      <xdr:col>3</xdr:col>
      <xdr:colOff>419100</xdr:colOff>
      <xdr:row>105</xdr:row>
      <xdr:rowOff>0</xdr:rowOff>
    </xdr:to>
    <xdr:sp>
      <xdr:nvSpPr>
        <xdr:cNvPr id="32" name="Line 32"/>
        <xdr:cNvSpPr>
          <a:spLocks/>
        </xdr:cNvSpPr>
      </xdr:nvSpPr>
      <xdr:spPr>
        <a:xfrm>
          <a:off x="4314825" y="301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139</xdr:row>
      <xdr:rowOff>0</xdr:rowOff>
    </xdr:from>
    <xdr:to>
      <xdr:col>2</xdr:col>
      <xdr:colOff>1371600</xdr:colOff>
      <xdr:row>139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533650" y="402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139</xdr:row>
      <xdr:rowOff>0</xdr:rowOff>
    </xdr:from>
    <xdr:to>
      <xdr:col>3</xdr:col>
      <xdr:colOff>419100</xdr:colOff>
      <xdr:row>139</xdr:row>
      <xdr:rowOff>0</xdr:rowOff>
    </xdr:to>
    <xdr:sp>
      <xdr:nvSpPr>
        <xdr:cNvPr id="34" name="Line 34"/>
        <xdr:cNvSpPr>
          <a:spLocks/>
        </xdr:cNvSpPr>
      </xdr:nvSpPr>
      <xdr:spPr>
        <a:xfrm>
          <a:off x="4314825" y="402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168</xdr:row>
      <xdr:rowOff>0</xdr:rowOff>
    </xdr:from>
    <xdr:to>
      <xdr:col>2</xdr:col>
      <xdr:colOff>1371600</xdr:colOff>
      <xdr:row>173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2533650" y="488632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168</xdr:row>
      <xdr:rowOff>28575</xdr:rowOff>
    </xdr:from>
    <xdr:to>
      <xdr:col>3</xdr:col>
      <xdr:colOff>419100</xdr:colOff>
      <xdr:row>173</xdr:row>
      <xdr:rowOff>0</xdr:rowOff>
    </xdr:to>
    <xdr:sp>
      <xdr:nvSpPr>
        <xdr:cNvPr id="36" name="Line 36"/>
        <xdr:cNvSpPr>
          <a:spLocks/>
        </xdr:cNvSpPr>
      </xdr:nvSpPr>
      <xdr:spPr>
        <a:xfrm>
          <a:off x="4314825" y="488918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202</xdr:row>
      <xdr:rowOff>0</xdr:rowOff>
    </xdr:from>
    <xdr:to>
      <xdr:col>2</xdr:col>
      <xdr:colOff>1371600</xdr:colOff>
      <xdr:row>207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533650" y="589597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202</xdr:row>
      <xdr:rowOff>28575</xdr:rowOff>
    </xdr:from>
    <xdr:to>
      <xdr:col>3</xdr:col>
      <xdr:colOff>419100</xdr:colOff>
      <xdr:row>207</xdr:row>
      <xdr:rowOff>0</xdr:rowOff>
    </xdr:to>
    <xdr:sp>
      <xdr:nvSpPr>
        <xdr:cNvPr id="38" name="Line 38"/>
        <xdr:cNvSpPr>
          <a:spLocks/>
        </xdr:cNvSpPr>
      </xdr:nvSpPr>
      <xdr:spPr>
        <a:xfrm>
          <a:off x="4314825" y="589883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168</xdr:row>
      <xdr:rowOff>0</xdr:rowOff>
    </xdr:from>
    <xdr:to>
      <xdr:col>2</xdr:col>
      <xdr:colOff>1371600</xdr:colOff>
      <xdr:row>173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533650" y="488632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168</xdr:row>
      <xdr:rowOff>28575</xdr:rowOff>
    </xdr:from>
    <xdr:to>
      <xdr:col>3</xdr:col>
      <xdr:colOff>419100</xdr:colOff>
      <xdr:row>173</xdr:row>
      <xdr:rowOff>0</xdr:rowOff>
    </xdr:to>
    <xdr:sp>
      <xdr:nvSpPr>
        <xdr:cNvPr id="40" name="Line 40"/>
        <xdr:cNvSpPr>
          <a:spLocks/>
        </xdr:cNvSpPr>
      </xdr:nvSpPr>
      <xdr:spPr>
        <a:xfrm>
          <a:off x="4314825" y="488918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304</xdr:row>
      <xdr:rowOff>0</xdr:rowOff>
    </xdr:from>
    <xdr:to>
      <xdr:col>2</xdr:col>
      <xdr:colOff>1371600</xdr:colOff>
      <xdr:row>309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2533650" y="891349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304</xdr:row>
      <xdr:rowOff>28575</xdr:rowOff>
    </xdr:from>
    <xdr:to>
      <xdr:col>3</xdr:col>
      <xdr:colOff>419100</xdr:colOff>
      <xdr:row>309</xdr:row>
      <xdr:rowOff>0</xdr:rowOff>
    </xdr:to>
    <xdr:sp>
      <xdr:nvSpPr>
        <xdr:cNvPr id="42" name="Line 42"/>
        <xdr:cNvSpPr>
          <a:spLocks/>
        </xdr:cNvSpPr>
      </xdr:nvSpPr>
      <xdr:spPr>
        <a:xfrm>
          <a:off x="4314825" y="891635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270</xdr:row>
      <xdr:rowOff>0</xdr:rowOff>
    </xdr:from>
    <xdr:to>
      <xdr:col>2</xdr:col>
      <xdr:colOff>1371600</xdr:colOff>
      <xdr:row>275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533650" y="790765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270</xdr:row>
      <xdr:rowOff>28575</xdr:rowOff>
    </xdr:from>
    <xdr:to>
      <xdr:col>3</xdr:col>
      <xdr:colOff>419100</xdr:colOff>
      <xdr:row>275</xdr:row>
      <xdr:rowOff>0</xdr:rowOff>
    </xdr:to>
    <xdr:sp>
      <xdr:nvSpPr>
        <xdr:cNvPr id="44" name="Line 44"/>
        <xdr:cNvSpPr>
          <a:spLocks/>
        </xdr:cNvSpPr>
      </xdr:nvSpPr>
      <xdr:spPr>
        <a:xfrm>
          <a:off x="4314825" y="791051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236</xdr:row>
      <xdr:rowOff>0</xdr:rowOff>
    </xdr:from>
    <xdr:to>
      <xdr:col>2</xdr:col>
      <xdr:colOff>1371600</xdr:colOff>
      <xdr:row>241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533650" y="690181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236</xdr:row>
      <xdr:rowOff>28575</xdr:rowOff>
    </xdr:from>
    <xdr:to>
      <xdr:col>3</xdr:col>
      <xdr:colOff>419100</xdr:colOff>
      <xdr:row>241</xdr:row>
      <xdr:rowOff>0</xdr:rowOff>
    </xdr:to>
    <xdr:sp>
      <xdr:nvSpPr>
        <xdr:cNvPr id="46" name="Line 46"/>
        <xdr:cNvSpPr>
          <a:spLocks/>
        </xdr:cNvSpPr>
      </xdr:nvSpPr>
      <xdr:spPr>
        <a:xfrm>
          <a:off x="4314825" y="690467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372</xdr:row>
      <xdr:rowOff>0</xdr:rowOff>
    </xdr:from>
    <xdr:to>
      <xdr:col>2</xdr:col>
      <xdr:colOff>1371600</xdr:colOff>
      <xdr:row>377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533650" y="1092517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372</xdr:row>
      <xdr:rowOff>28575</xdr:rowOff>
    </xdr:from>
    <xdr:to>
      <xdr:col>3</xdr:col>
      <xdr:colOff>419100</xdr:colOff>
      <xdr:row>377</xdr:row>
      <xdr:rowOff>0</xdr:rowOff>
    </xdr:to>
    <xdr:sp>
      <xdr:nvSpPr>
        <xdr:cNvPr id="48" name="Line 48"/>
        <xdr:cNvSpPr>
          <a:spLocks/>
        </xdr:cNvSpPr>
      </xdr:nvSpPr>
      <xdr:spPr>
        <a:xfrm>
          <a:off x="4314825" y="1092803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406</xdr:row>
      <xdr:rowOff>0</xdr:rowOff>
    </xdr:from>
    <xdr:to>
      <xdr:col>2</xdr:col>
      <xdr:colOff>1371600</xdr:colOff>
      <xdr:row>411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2533650" y="1193101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406</xdr:row>
      <xdr:rowOff>28575</xdr:rowOff>
    </xdr:from>
    <xdr:to>
      <xdr:col>3</xdr:col>
      <xdr:colOff>419100</xdr:colOff>
      <xdr:row>411</xdr:row>
      <xdr:rowOff>0</xdr:rowOff>
    </xdr:to>
    <xdr:sp>
      <xdr:nvSpPr>
        <xdr:cNvPr id="50" name="Line 50"/>
        <xdr:cNvSpPr>
          <a:spLocks/>
        </xdr:cNvSpPr>
      </xdr:nvSpPr>
      <xdr:spPr>
        <a:xfrm>
          <a:off x="4314825" y="1193387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440</xdr:row>
      <xdr:rowOff>0</xdr:rowOff>
    </xdr:from>
    <xdr:to>
      <xdr:col>2</xdr:col>
      <xdr:colOff>1371600</xdr:colOff>
      <xdr:row>445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533650" y="1293685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440</xdr:row>
      <xdr:rowOff>28575</xdr:rowOff>
    </xdr:from>
    <xdr:to>
      <xdr:col>3</xdr:col>
      <xdr:colOff>419100</xdr:colOff>
      <xdr:row>445</xdr:row>
      <xdr:rowOff>0</xdr:rowOff>
    </xdr:to>
    <xdr:sp>
      <xdr:nvSpPr>
        <xdr:cNvPr id="52" name="Line 52"/>
        <xdr:cNvSpPr>
          <a:spLocks/>
        </xdr:cNvSpPr>
      </xdr:nvSpPr>
      <xdr:spPr>
        <a:xfrm>
          <a:off x="4314825" y="1293971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338</xdr:row>
      <xdr:rowOff>0</xdr:rowOff>
    </xdr:from>
    <xdr:to>
      <xdr:col>2</xdr:col>
      <xdr:colOff>1371600</xdr:colOff>
      <xdr:row>343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533650" y="991933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338</xdr:row>
      <xdr:rowOff>28575</xdr:rowOff>
    </xdr:from>
    <xdr:to>
      <xdr:col>3</xdr:col>
      <xdr:colOff>419100</xdr:colOff>
      <xdr:row>343</xdr:row>
      <xdr:rowOff>0</xdr:rowOff>
    </xdr:to>
    <xdr:sp>
      <xdr:nvSpPr>
        <xdr:cNvPr id="54" name="Line 54"/>
        <xdr:cNvSpPr>
          <a:spLocks/>
        </xdr:cNvSpPr>
      </xdr:nvSpPr>
      <xdr:spPr>
        <a:xfrm>
          <a:off x="4314825" y="992219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512</xdr:row>
      <xdr:rowOff>0</xdr:rowOff>
    </xdr:from>
    <xdr:to>
      <xdr:col>2</xdr:col>
      <xdr:colOff>1371600</xdr:colOff>
      <xdr:row>517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533650" y="1506283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512</xdr:row>
      <xdr:rowOff>28575</xdr:rowOff>
    </xdr:from>
    <xdr:to>
      <xdr:col>3</xdr:col>
      <xdr:colOff>419100</xdr:colOff>
      <xdr:row>517</xdr:row>
      <xdr:rowOff>0</xdr:rowOff>
    </xdr:to>
    <xdr:sp>
      <xdr:nvSpPr>
        <xdr:cNvPr id="56" name="Line 56"/>
        <xdr:cNvSpPr>
          <a:spLocks/>
        </xdr:cNvSpPr>
      </xdr:nvSpPr>
      <xdr:spPr>
        <a:xfrm>
          <a:off x="4314825" y="1506569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098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715250" y="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098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7715250" y="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1</xdr:col>
      <xdr:colOff>1095375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04900" y="7181850"/>
          <a:ext cx="10953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295275</xdr:rowOff>
    </xdr:from>
    <xdr:to>
      <xdr:col>5</xdr:col>
      <xdr:colOff>0</xdr:colOff>
      <xdr:row>27</xdr:row>
      <xdr:rowOff>266700</xdr:rowOff>
    </xdr:to>
    <xdr:sp>
      <xdr:nvSpPr>
        <xdr:cNvPr id="6" name="Line 6"/>
        <xdr:cNvSpPr>
          <a:spLocks/>
        </xdr:cNvSpPr>
      </xdr:nvSpPr>
      <xdr:spPr>
        <a:xfrm flipH="1">
          <a:off x="5581650" y="7162800"/>
          <a:ext cx="10668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9525</xdr:rowOff>
    </xdr:from>
    <xdr:to>
      <xdr:col>2</xdr:col>
      <xdr:colOff>9525</xdr:colOff>
      <xdr:row>62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104900" y="17907000"/>
          <a:ext cx="11144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19050</xdr:rowOff>
    </xdr:from>
    <xdr:to>
      <xdr:col>5</xdr:col>
      <xdr:colOff>0</xdr:colOff>
      <xdr:row>62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81650" y="17916525"/>
          <a:ext cx="10668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37;%202552%20&#3611;&#3619;&#3632;&#3592;&#3635;&#3648;&#3604;&#3639;&#3629;&#3609;%20&#3605;.&#3588;.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งบกระทบยอด"/>
      <sheetName val="งบทดลอง"/>
      <sheetName val="ใบผ่าน"/>
      <sheetName val="รับ-จ่ายหมวดใหญ่"/>
      <sheetName val="รายงานรับ-จ่ายเงินสด"/>
      <sheetName val="หมายเหตุ 2,3"/>
      <sheetName val="หมายเหตุ 1"/>
    </sheetNames>
    <sheetDataSet>
      <sheetData sheetId="8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848</v>
          </cell>
        </row>
        <row r="20">
          <cell r="E20">
            <v>0</v>
          </cell>
        </row>
        <row r="22">
          <cell r="E22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1180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832635.37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2">
          <cell r="E42">
            <v>0</v>
          </cell>
        </row>
        <row r="44">
          <cell r="E44">
            <v>834663.37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6"/>
  <sheetViews>
    <sheetView view="pageBreakPreview" zoomScaleSheetLayoutView="100" workbookViewId="0" topLeftCell="A52">
      <selection activeCell="A63" sqref="A63"/>
    </sheetView>
  </sheetViews>
  <sheetFormatPr defaultColWidth="9.140625" defaultRowHeight="12.75"/>
  <cols>
    <col min="1" max="1" width="52.28125" style="21" customWidth="1"/>
    <col min="2" max="3" width="13.57421875" style="21" customWidth="1"/>
    <col min="4" max="4" width="13.7109375" style="21" customWidth="1"/>
    <col min="5" max="5" width="9.140625" style="21" customWidth="1"/>
    <col min="6" max="6" width="19.28125" style="21" customWidth="1"/>
    <col min="7" max="16384" width="9.140625" style="21" customWidth="1"/>
  </cols>
  <sheetData>
    <row r="1" spans="1:4" ht="23.25">
      <c r="A1" s="390" t="s">
        <v>0</v>
      </c>
      <c r="B1" s="390"/>
      <c r="C1" s="390"/>
      <c r="D1" s="390"/>
    </row>
    <row r="2" spans="1:4" ht="23.25">
      <c r="A2" s="390" t="s">
        <v>83</v>
      </c>
      <c r="B2" s="390"/>
      <c r="C2" s="390"/>
      <c r="D2" s="390"/>
    </row>
    <row r="3" spans="1:4" ht="23.25">
      <c r="A3" s="390" t="s">
        <v>503</v>
      </c>
      <c r="B3" s="390"/>
      <c r="C3" s="390"/>
      <c r="D3" s="390"/>
    </row>
    <row r="4" spans="1:4" ht="23.25">
      <c r="A4" s="391" t="s">
        <v>1</v>
      </c>
      <c r="B4" s="392"/>
      <c r="C4" s="392"/>
      <c r="D4" s="392"/>
    </row>
    <row r="5" spans="1:4" ht="23.25">
      <c r="A5" s="393" t="s">
        <v>2</v>
      </c>
      <c r="B5" s="23" t="s">
        <v>3</v>
      </c>
      <c r="C5" s="24" t="s">
        <v>4</v>
      </c>
      <c r="D5" s="23" t="s">
        <v>3</v>
      </c>
    </row>
    <row r="6" spans="1:4" ht="23.25">
      <c r="A6" s="394"/>
      <c r="B6" s="25" t="s">
        <v>5</v>
      </c>
      <c r="C6" s="22" t="s">
        <v>6</v>
      </c>
      <c r="D6" s="25" t="s">
        <v>7</v>
      </c>
    </row>
    <row r="7" spans="1:4" ht="21">
      <c r="A7" s="26" t="s">
        <v>8</v>
      </c>
      <c r="B7" s="18"/>
      <c r="C7" s="27"/>
      <c r="D7" s="28"/>
    </row>
    <row r="8" spans="1:4" ht="21">
      <c r="A8" s="28" t="s">
        <v>9</v>
      </c>
      <c r="B8" s="29">
        <v>588760</v>
      </c>
      <c r="C8" s="30">
        <v>73400</v>
      </c>
      <c r="D8" s="31">
        <f>B8-C8</f>
        <v>515360</v>
      </c>
    </row>
    <row r="9" spans="1:4" ht="21">
      <c r="A9" s="28" t="s">
        <v>10</v>
      </c>
      <c r="B9" s="29">
        <v>283200</v>
      </c>
      <c r="C9" s="30">
        <v>47200</v>
      </c>
      <c r="D9" s="32">
        <f>B9-C9</f>
        <v>236000</v>
      </c>
    </row>
    <row r="10" spans="1:4" ht="21">
      <c r="A10" s="28" t="s">
        <v>11</v>
      </c>
      <c r="B10" s="29">
        <v>68400</v>
      </c>
      <c r="C10" s="30">
        <v>11400</v>
      </c>
      <c r="D10" s="31">
        <f>B10-C10</f>
        <v>57000</v>
      </c>
    </row>
    <row r="11" spans="1:4" ht="21">
      <c r="A11" s="28" t="s">
        <v>12</v>
      </c>
      <c r="B11" s="29">
        <v>42000</v>
      </c>
      <c r="C11" s="30">
        <v>7000</v>
      </c>
      <c r="D11" s="31">
        <f>B11-C11</f>
        <v>35000</v>
      </c>
    </row>
    <row r="12" spans="1:4" ht="21">
      <c r="A12" s="28" t="s">
        <v>13</v>
      </c>
      <c r="B12" s="29">
        <v>70000</v>
      </c>
      <c r="C12" s="30">
        <v>5080</v>
      </c>
      <c r="D12" s="31">
        <f>B12-C12</f>
        <v>64920</v>
      </c>
    </row>
    <row r="13" spans="1:4" ht="21">
      <c r="A13" s="26" t="s">
        <v>14</v>
      </c>
      <c r="B13" s="18"/>
      <c r="C13" s="30"/>
      <c r="D13" s="33"/>
    </row>
    <row r="14" spans="1:4" ht="21">
      <c r="A14" s="28" t="s">
        <v>15</v>
      </c>
      <c r="B14" s="29">
        <v>485040</v>
      </c>
      <c r="C14" s="30">
        <v>74130</v>
      </c>
      <c r="D14" s="31">
        <f>B14-C14</f>
        <v>410910</v>
      </c>
    </row>
    <row r="15" spans="1:4" ht="21">
      <c r="A15" s="28" t="s">
        <v>16</v>
      </c>
      <c r="B15" s="29">
        <v>134760</v>
      </c>
      <c r="C15" s="30">
        <v>20960</v>
      </c>
      <c r="D15" s="31">
        <f>B15-C15</f>
        <v>113800</v>
      </c>
    </row>
    <row r="16" spans="1:4" ht="21">
      <c r="A16" s="26" t="s">
        <v>17</v>
      </c>
      <c r="B16" s="34"/>
      <c r="C16" s="30"/>
      <c r="D16" s="33"/>
    </row>
    <row r="17" spans="1:4" ht="21">
      <c r="A17" s="28" t="s">
        <v>18</v>
      </c>
      <c r="B17" s="29">
        <v>769800</v>
      </c>
      <c r="C17" s="30">
        <v>130836</v>
      </c>
      <c r="D17" s="31">
        <f aca="true" t="shared" si="0" ref="D17:D24">B17-C17</f>
        <v>638964</v>
      </c>
    </row>
    <row r="18" spans="1:4" ht="21">
      <c r="A18" s="28" t="s">
        <v>19</v>
      </c>
      <c r="B18" s="29">
        <v>15000</v>
      </c>
      <c r="C18" s="30"/>
      <c r="D18" s="31">
        <f t="shared" si="0"/>
        <v>15000</v>
      </c>
    </row>
    <row r="19" spans="1:4" ht="21">
      <c r="A19" s="28" t="s">
        <v>20</v>
      </c>
      <c r="B19" s="29">
        <v>10000</v>
      </c>
      <c r="C19" s="30"/>
      <c r="D19" s="31">
        <f t="shared" si="0"/>
        <v>10000</v>
      </c>
    </row>
    <row r="20" spans="1:4" ht="21">
      <c r="A20" s="28" t="s">
        <v>21</v>
      </c>
      <c r="B20" s="29">
        <v>15000</v>
      </c>
      <c r="C20" s="30"/>
      <c r="D20" s="31">
        <f t="shared" si="0"/>
        <v>15000</v>
      </c>
    </row>
    <row r="21" spans="1:4" ht="21">
      <c r="A21" s="28" t="s">
        <v>22</v>
      </c>
      <c r="B21" s="29">
        <v>30000</v>
      </c>
      <c r="C21" s="30"/>
      <c r="D21" s="31">
        <f t="shared" si="0"/>
        <v>30000</v>
      </c>
    </row>
    <row r="22" spans="1:4" ht="21">
      <c r="A22" s="28" t="s">
        <v>23</v>
      </c>
      <c r="B22" s="29">
        <v>15000</v>
      </c>
      <c r="C22" s="30"/>
      <c r="D22" s="31">
        <f t="shared" si="0"/>
        <v>15000</v>
      </c>
    </row>
    <row r="23" spans="1:4" ht="21">
      <c r="A23" s="28" t="s">
        <v>24</v>
      </c>
      <c r="B23" s="29">
        <v>40000</v>
      </c>
      <c r="C23" s="30"/>
      <c r="D23" s="31">
        <f t="shared" si="0"/>
        <v>40000</v>
      </c>
    </row>
    <row r="24" spans="1:4" ht="21">
      <c r="A24" s="28" t="s">
        <v>104</v>
      </c>
      <c r="B24" s="29">
        <v>277200</v>
      </c>
      <c r="C24" s="30"/>
      <c r="D24" s="31">
        <f t="shared" si="0"/>
        <v>277200</v>
      </c>
    </row>
    <row r="25" spans="1:4" ht="21">
      <c r="A25" s="26" t="s">
        <v>25</v>
      </c>
      <c r="B25" s="34"/>
      <c r="C25" s="30"/>
      <c r="D25" s="33"/>
    </row>
    <row r="26" spans="1:4" ht="21">
      <c r="A26" s="28" t="s">
        <v>26</v>
      </c>
      <c r="B26" s="29">
        <v>100000</v>
      </c>
      <c r="C26" s="30">
        <v>10605</v>
      </c>
      <c r="D26" s="31">
        <f>B26-C26</f>
        <v>89395</v>
      </c>
    </row>
    <row r="27" spans="1:4" ht="21">
      <c r="A27" s="28" t="s">
        <v>27</v>
      </c>
      <c r="B27" s="29">
        <v>40000</v>
      </c>
      <c r="C27" s="30">
        <v>25100</v>
      </c>
      <c r="D27" s="31">
        <f>B27-C27</f>
        <v>14900</v>
      </c>
    </row>
    <row r="28" spans="1:4" ht="21">
      <c r="A28" s="28" t="s">
        <v>28</v>
      </c>
      <c r="B28" s="34"/>
      <c r="C28" s="30"/>
      <c r="D28" s="33"/>
    </row>
    <row r="29" spans="1:4" ht="21">
      <c r="A29" s="28" t="s">
        <v>29</v>
      </c>
      <c r="B29" s="29">
        <v>20000</v>
      </c>
      <c r="C29" s="30">
        <v>2205</v>
      </c>
      <c r="D29" s="31">
        <f aca="true" t="shared" si="1" ref="D29:D35">B29-C29</f>
        <v>17795</v>
      </c>
    </row>
    <row r="30" spans="1:4" ht="21">
      <c r="A30" s="28" t="s">
        <v>30</v>
      </c>
      <c r="B30" s="29">
        <v>15000</v>
      </c>
      <c r="C30" s="30">
        <v>1566</v>
      </c>
      <c r="D30" s="31">
        <f t="shared" si="1"/>
        <v>13434</v>
      </c>
    </row>
    <row r="31" spans="1:4" ht="21">
      <c r="A31" s="28" t="s">
        <v>84</v>
      </c>
      <c r="B31" s="29">
        <v>90000</v>
      </c>
      <c r="C31" s="30">
        <v>76014.13</v>
      </c>
      <c r="D31" s="31">
        <f t="shared" si="1"/>
        <v>13985.869999999995</v>
      </c>
    </row>
    <row r="32" spans="1:4" ht="21">
      <c r="A32" s="28" t="s">
        <v>85</v>
      </c>
      <c r="B32" s="29">
        <v>50000</v>
      </c>
      <c r="C32" s="30"/>
      <c r="D32" s="31">
        <f t="shared" si="1"/>
        <v>50000</v>
      </c>
    </row>
    <row r="33" spans="1:4" ht="21">
      <c r="A33" s="28" t="s">
        <v>530</v>
      </c>
      <c r="B33" s="29">
        <v>35000</v>
      </c>
      <c r="C33" s="30"/>
      <c r="D33" s="31">
        <f t="shared" si="1"/>
        <v>35000</v>
      </c>
    </row>
    <row r="34" spans="1:4" ht="21">
      <c r="A34" s="28" t="s">
        <v>31</v>
      </c>
      <c r="B34" s="29">
        <v>20000</v>
      </c>
      <c r="C34" s="30"/>
      <c r="D34" s="31">
        <f t="shared" si="1"/>
        <v>20000</v>
      </c>
    </row>
    <row r="35" spans="1:4" ht="21">
      <c r="A35" s="28" t="s">
        <v>32</v>
      </c>
      <c r="B35" s="29">
        <v>10000</v>
      </c>
      <c r="C35" s="30"/>
      <c r="D35" s="31">
        <f t="shared" si="1"/>
        <v>10000</v>
      </c>
    </row>
    <row r="36" spans="1:4" ht="21">
      <c r="A36" s="52"/>
      <c r="B36" s="53"/>
      <c r="C36" s="54"/>
      <c r="D36" s="35"/>
    </row>
    <row r="37" spans="1:4" ht="21">
      <c r="A37" s="36"/>
      <c r="B37" s="37"/>
      <c r="C37" s="38"/>
      <c r="D37" s="36"/>
    </row>
    <row r="38" spans="1:4" ht="21">
      <c r="A38" s="39" t="s">
        <v>74</v>
      </c>
      <c r="B38" s="40"/>
      <c r="C38" s="40"/>
      <c r="D38" s="40"/>
    </row>
    <row r="39" spans="1:4" ht="23.25">
      <c r="A39" s="393" t="s">
        <v>2</v>
      </c>
      <c r="B39" s="3" t="s">
        <v>3</v>
      </c>
      <c r="C39" s="41" t="s">
        <v>4</v>
      </c>
      <c r="D39" s="3" t="s">
        <v>3</v>
      </c>
    </row>
    <row r="40" spans="1:4" ht="23.25">
      <c r="A40" s="394"/>
      <c r="B40" s="6" t="s">
        <v>5</v>
      </c>
      <c r="C40" s="42" t="s">
        <v>6</v>
      </c>
      <c r="D40" s="6" t="s">
        <v>7</v>
      </c>
    </row>
    <row r="41" spans="1:4" ht="21">
      <c r="A41" s="28" t="s">
        <v>105</v>
      </c>
      <c r="B41" s="43"/>
      <c r="C41" s="30"/>
      <c r="D41" s="44"/>
    </row>
    <row r="42" spans="1:4" ht="21">
      <c r="A42" s="28" t="s">
        <v>33</v>
      </c>
      <c r="B42" s="43">
        <v>60000</v>
      </c>
      <c r="C42" s="30"/>
      <c r="D42" s="45">
        <f aca="true" t="shared" si="2" ref="D42:D70">B42-C42</f>
        <v>60000</v>
      </c>
    </row>
    <row r="43" spans="1:4" ht="21">
      <c r="A43" s="28" t="s">
        <v>91</v>
      </c>
      <c r="B43" s="43">
        <v>3000</v>
      </c>
      <c r="C43" s="30"/>
      <c r="D43" s="45">
        <f t="shared" si="2"/>
        <v>3000</v>
      </c>
    </row>
    <row r="44" spans="1:4" ht="21">
      <c r="A44" s="28" t="s">
        <v>92</v>
      </c>
      <c r="B44" s="43">
        <v>3000</v>
      </c>
      <c r="C44" s="30">
        <v>2600</v>
      </c>
      <c r="D44" s="45">
        <f t="shared" si="2"/>
        <v>400</v>
      </c>
    </row>
    <row r="45" spans="1:4" ht="21">
      <c r="A45" s="28" t="s">
        <v>86</v>
      </c>
      <c r="B45" s="43">
        <v>90000</v>
      </c>
      <c r="C45" s="30"/>
      <c r="D45" s="45">
        <f t="shared" si="2"/>
        <v>90000</v>
      </c>
    </row>
    <row r="46" spans="1:4" ht="21">
      <c r="A46" s="28" t="s">
        <v>34</v>
      </c>
      <c r="B46" s="43">
        <v>100000</v>
      </c>
      <c r="C46" s="30"/>
      <c r="D46" s="45">
        <f t="shared" si="2"/>
        <v>100000</v>
      </c>
    </row>
    <row r="47" spans="1:4" ht="21">
      <c r="A47" s="28" t="s">
        <v>87</v>
      </c>
      <c r="B47" s="43">
        <v>40000</v>
      </c>
      <c r="C47" s="30">
        <v>2866.35</v>
      </c>
      <c r="D47" s="45">
        <f t="shared" si="2"/>
        <v>37133.65</v>
      </c>
    </row>
    <row r="48" spans="1:4" ht="21">
      <c r="A48" s="28" t="s">
        <v>531</v>
      </c>
      <c r="B48" s="43">
        <v>30000</v>
      </c>
      <c r="C48" s="30"/>
      <c r="D48" s="45">
        <f t="shared" si="2"/>
        <v>30000</v>
      </c>
    </row>
    <row r="49" spans="1:4" ht="21">
      <c r="A49" s="28" t="s">
        <v>532</v>
      </c>
      <c r="B49" s="43">
        <v>25000</v>
      </c>
      <c r="C49" s="30"/>
      <c r="D49" s="45">
        <f t="shared" si="2"/>
        <v>25000</v>
      </c>
    </row>
    <row r="50" spans="1:4" ht="21">
      <c r="A50" s="28" t="s">
        <v>533</v>
      </c>
      <c r="B50" s="43">
        <v>70000</v>
      </c>
      <c r="C50" s="30"/>
      <c r="D50" s="45">
        <f t="shared" si="2"/>
        <v>70000</v>
      </c>
    </row>
    <row r="51" spans="1:4" ht="21">
      <c r="A51" s="28" t="s">
        <v>106</v>
      </c>
      <c r="B51" s="43">
        <v>15000</v>
      </c>
      <c r="C51" s="30"/>
      <c r="D51" s="45">
        <f t="shared" si="2"/>
        <v>15000</v>
      </c>
    </row>
    <row r="52" spans="1:4" ht="21">
      <c r="A52" s="28" t="s">
        <v>93</v>
      </c>
      <c r="B52" s="43">
        <v>200000</v>
      </c>
      <c r="C52" s="30"/>
      <c r="D52" s="45">
        <f t="shared" si="2"/>
        <v>200000</v>
      </c>
    </row>
    <row r="53" spans="1:4" ht="21">
      <c r="A53" s="28" t="s">
        <v>534</v>
      </c>
      <c r="B53" s="43">
        <v>100000</v>
      </c>
      <c r="C53" s="30"/>
      <c r="D53" s="45">
        <f t="shared" si="2"/>
        <v>100000</v>
      </c>
    </row>
    <row r="54" spans="1:4" ht="21">
      <c r="A54" s="28" t="s">
        <v>535</v>
      </c>
      <c r="B54" s="43">
        <v>70000</v>
      </c>
      <c r="C54" s="30"/>
      <c r="D54" s="45">
        <f t="shared" si="2"/>
        <v>70000</v>
      </c>
    </row>
    <row r="55" spans="1:4" ht="21">
      <c r="A55" s="28" t="s">
        <v>536</v>
      </c>
      <c r="B55" s="43">
        <v>50000</v>
      </c>
      <c r="C55" s="30"/>
      <c r="D55" s="45">
        <f t="shared" si="2"/>
        <v>50000</v>
      </c>
    </row>
    <row r="56" spans="1:4" ht="21">
      <c r="A56" s="28" t="s">
        <v>88</v>
      </c>
      <c r="B56" s="43">
        <v>100000</v>
      </c>
      <c r="C56" s="30"/>
      <c r="D56" s="45">
        <f t="shared" si="2"/>
        <v>100000</v>
      </c>
    </row>
    <row r="57" spans="1:4" ht="21">
      <c r="A57" s="28" t="s">
        <v>89</v>
      </c>
      <c r="B57" s="43">
        <v>30000</v>
      </c>
      <c r="C57" s="30">
        <v>17601.25</v>
      </c>
      <c r="D57" s="45">
        <f t="shared" si="2"/>
        <v>12398.75</v>
      </c>
    </row>
    <row r="58" spans="1:4" ht="21">
      <c r="A58" s="28" t="s">
        <v>537</v>
      </c>
      <c r="B58" s="43">
        <v>30000</v>
      </c>
      <c r="C58" s="30"/>
      <c r="D58" s="45">
        <f t="shared" si="2"/>
        <v>30000</v>
      </c>
    </row>
    <row r="59" spans="1:4" ht="21">
      <c r="A59" s="28" t="s">
        <v>538</v>
      </c>
      <c r="B59" s="43">
        <v>20000</v>
      </c>
      <c r="C59" s="30"/>
      <c r="D59" s="45">
        <f t="shared" si="2"/>
        <v>20000</v>
      </c>
    </row>
    <row r="60" spans="1:4" ht="21">
      <c r="A60" s="28" t="s">
        <v>539</v>
      </c>
      <c r="B60" s="43">
        <v>30000</v>
      </c>
      <c r="C60" s="30"/>
      <c r="D60" s="45">
        <f t="shared" si="2"/>
        <v>30000</v>
      </c>
    </row>
    <row r="61" spans="1:4" ht="21">
      <c r="A61" s="28" t="s">
        <v>35</v>
      </c>
      <c r="B61" s="43">
        <v>220000</v>
      </c>
      <c r="C61" s="30">
        <v>181314.6</v>
      </c>
      <c r="D61" s="45">
        <f t="shared" si="2"/>
        <v>38685.399999999994</v>
      </c>
    </row>
    <row r="62" spans="1:4" ht="21">
      <c r="A62" s="28" t="s">
        <v>540</v>
      </c>
      <c r="B62" s="43">
        <v>10000</v>
      </c>
      <c r="C62" s="30"/>
      <c r="D62" s="45">
        <f t="shared" si="2"/>
        <v>10000</v>
      </c>
    </row>
    <row r="63" spans="1:4" ht="21">
      <c r="A63" s="28" t="s">
        <v>541</v>
      </c>
      <c r="B63" s="43">
        <v>50000</v>
      </c>
      <c r="C63" s="30"/>
      <c r="D63" s="45">
        <f t="shared" si="2"/>
        <v>50000</v>
      </c>
    </row>
    <row r="64" spans="1:4" ht="21">
      <c r="A64" s="28" t="s">
        <v>542</v>
      </c>
      <c r="B64" s="43">
        <v>10000</v>
      </c>
      <c r="C64" s="30"/>
      <c r="D64" s="45">
        <f t="shared" si="2"/>
        <v>10000</v>
      </c>
    </row>
    <row r="65" spans="1:4" ht="21">
      <c r="A65" s="28" t="s">
        <v>70</v>
      </c>
      <c r="B65" s="43">
        <v>20000</v>
      </c>
      <c r="C65" s="30"/>
      <c r="D65" s="45">
        <f t="shared" si="2"/>
        <v>20000</v>
      </c>
    </row>
    <row r="66" spans="1:4" ht="21">
      <c r="A66" s="28" t="s">
        <v>543</v>
      </c>
      <c r="B66" s="43">
        <v>20000</v>
      </c>
      <c r="C66" s="30"/>
      <c r="D66" s="45">
        <f t="shared" si="2"/>
        <v>20000</v>
      </c>
    </row>
    <row r="67" spans="1:4" ht="21">
      <c r="A67" s="28" t="s">
        <v>544</v>
      </c>
      <c r="B67" s="43">
        <v>30000</v>
      </c>
      <c r="C67" s="30"/>
      <c r="D67" s="45">
        <f t="shared" si="2"/>
        <v>30000</v>
      </c>
    </row>
    <row r="68" spans="1:4" ht="21">
      <c r="A68" s="28" t="s">
        <v>545</v>
      </c>
      <c r="B68" s="43">
        <v>50000</v>
      </c>
      <c r="C68" s="30"/>
      <c r="D68" s="45">
        <f t="shared" si="2"/>
        <v>50000</v>
      </c>
    </row>
    <row r="69" spans="1:4" ht="21">
      <c r="A69" s="28" t="s">
        <v>546</v>
      </c>
      <c r="B69" s="43">
        <v>30000</v>
      </c>
      <c r="C69" s="30"/>
      <c r="D69" s="45">
        <f t="shared" si="2"/>
        <v>30000</v>
      </c>
    </row>
    <row r="70" spans="1:4" ht="21">
      <c r="A70" s="28" t="s">
        <v>94</v>
      </c>
      <c r="B70" s="43">
        <v>26000</v>
      </c>
      <c r="C70" s="30">
        <v>26000</v>
      </c>
      <c r="D70" s="45">
        <f t="shared" si="2"/>
        <v>0</v>
      </c>
    </row>
    <row r="71" spans="1:4" ht="21">
      <c r="A71" s="28"/>
      <c r="B71" s="43"/>
      <c r="C71" s="30"/>
      <c r="D71" s="45"/>
    </row>
    <row r="72" spans="1:4" ht="21">
      <c r="A72" s="52"/>
      <c r="B72" s="53"/>
      <c r="C72" s="54"/>
      <c r="D72" s="55"/>
    </row>
    <row r="73" spans="1:4" ht="21">
      <c r="A73" s="36"/>
      <c r="B73" s="46"/>
      <c r="C73" s="38"/>
      <c r="D73" s="47"/>
    </row>
    <row r="74" spans="1:4" ht="21">
      <c r="A74" s="39" t="s">
        <v>75</v>
      </c>
      <c r="B74" s="40"/>
      <c r="C74" s="40"/>
      <c r="D74" s="40"/>
    </row>
    <row r="75" spans="1:4" ht="23.25">
      <c r="A75" s="393" t="s">
        <v>2</v>
      </c>
      <c r="B75" s="3" t="s">
        <v>3</v>
      </c>
      <c r="C75" s="41" t="s">
        <v>4</v>
      </c>
      <c r="D75" s="3" t="s">
        <v>3</v>
      </c>
    </row>
    <row r="76" spans="1:4" ht="23.25">
      <c r="A76" s="394"/>
      <c r="B76" s="6" t="s">
        <v>5</v>
      </c>
      <c r="C76" s="42" t="s">
        <v>6</v>
      </c>
      <c r="D76" s="6" t="s">
        <v>7</v>
      </c>
    </row>
    <row r="77" spans="1:4" ht="21">
      <c r="A77" s="26" t="s">
        <v>36</v>
      </c>
      <c r="B77" s="34"/>
      <c r="C77" s="30"/>
      <c r="D77" s="28"/>
    </row>
    <row r="78" spans="1:4" ht="21">
      <c r="A78" s="28" t="s">
        <v>37</v>
      </c>
      <c r="B78" s="29">
        <v>60000</v>
      </c>
      <c r="C78" s="30"/>
      <c r="D78" s="45">
        <f aca="true" t="shared" si="3" ref="D78:D89">B78-C78</f>
        <v>60000</v>
      </c>
    </row>
    <row r="79" spans="1:4" ht="21">
      <c r="A79" s="28" t="s">
        <v>38</v>
      </c>
      <c r="B79" s="29">
        <v>5000</v>
      </c>
      <c r="C79" s="30"/>
      <c r="D79" s="45">
        <f t="shared" si="3"/>
        <v>5000</v>
      </c>
    </row>
    <row r="80" spans="1:4" ht="21">
      <c r="A80" s="28" t="s">
        <v>547</v>
      </c>
      <c r="B80" s="29">
        <v>10000</v>
      </c>
      <c r="C80" s="30"/>
      <c r="D80" s="45">
        <f t="shared" si="3"/>
        <v>10000</v>
      </c>
    </row>
    <row r="81" spans="1:4" ht="21">
      <c r="A81" s="28" t="s">
        <v>39</v>
      </c>
      <c r="B81" s="29">
        <v>20000</v>
      </c>
      <c r="C81" s="30"/>
      <c r="D81" s="45">
        <f t="shared" si="3"/>
        <v>20000</v>
      </c>
    </row>
    <row r="82" spans="1:4" ht="21">
      <c r="A82" s="28" t="s">
        <v>40</v>
      </c>
      <c r="B82" s="29">
        <v>3000</v>
      </c>
      <c r="C82" s="30"/>
      <c r="D82" s="45">
        <f t="shared" si="3"/>
        <v>3000</v>
      </c>
    </row>
    <row r="83" spans="1:4" ht="21">
      <c r="A83" s="28" t="s">
        <v>548</v>
      </c>
      <c r="B83" s="29">
        <v>15000</v>
      </c>
      <c r="C83" s="30"/>
      <c r="D83" s="45">
        <f t="shared" si="3"/>
        <v>15000</v>
      </c>
    </row>
    <row r="84" spans="1:4" ht="21">
      <c r="A84" s="28" t="s">
        <v>41</v>
      </c>
      <c r="B84" s="29">
        <v>87800</v>
      </c>
      <c r="C84" s="30">
        <v>7832.62</v>
      </c>
      <c r="D84" s="45">
        <f t="shared" si="3"/>
        <v>79967.38</v>
      </c>
    </row>
    <row r="85" spans="1:4" ht="21">
      <c r="A85" s="28" t="s">
        <v>42</v>
      </c>
      <c r="B85" s="43">
        <v>10000</v>
      </c>
      <c r="C85" s="30"/>
      <c r="D85" s="45">
        <f t="shared" si="3"/>
        <v>10000</v>
      </c>
    </row>
    <row r="86" spans="1:4" ht="21">
      <c r="A86" s="28" t="s">
        <v>549</v>
      </c>
      <c r="B86" s="43">
        <v>80000</v>
      </c>
      <c r="C86" s="30"/>
      <c r="D86" s="45">
        <f t="shared" si="3"/>
        <v>80000</v>
      </c>
    </row>
    <row r="87" spans="1:4" ht="21">
      <c r="A87" s="28" t="s">
        <v>550</v>
      </c>
      <c r="B87" s="43">
        <v>5000</v>
      </c>
      <c r="C87" s="30"/>
      <c r="D87" s="45">
        <f t="shared" si="3"/>
        <v>5000</v>
      </c>
    </row>
    <row r="88" spans="1:4" ht="21">
      <c r="A88" s="28" t="s">
        <v>551</v>
      </c>
      <c r="B88" s="43">
        <v>198000</v>
      </c>
      <c r="C88" s="30"/>
      <c r="D88" s="45">
        <f t="shared" si="3"/>
        <v>198000</v>
      </c>
    </row>
    <row r="89" spans="1:4" ht="21">
      <c r="A89" s="18" t="s">
        <v>552</v>
      </c>
      <c r="B89" s="29">
        <v>5000</v>
      </c>
      <c r="C89" s="30"/>
      <c r="D89" s="45">
        <f t="shared" si="3"/>
        <v>5000</v>
      </c>
    </row>
    <row r="90" spans="1:4" ht="21">
      <c r="A90" s="48" t="s">
        <v>43</v>
      </c>
      <c r="B90" s="34"/>
      <c r="C90" s="30"/>
      <c r="D90" s="28"/>
    </row>
    <row r="91" spans="1:4" ht="21">
      <c r="A91" s="28" t="s">
        <v>44</v>
      </c>
      <c r="B91" s="49"/>
      <c r="C91" s="30"/>
      <c r="D91" s="28"/>
    </row>
    <row r="92" spans="1:4" ht="21">
      <c r="A92" s="28" t="s">
        <v>90</v>
      </c>
      <c r="B92" s="43">
        <v>100000</v>
      </c>
      <c r="C92" s="30">
        <v>15459.03</v>
      </c>
      <c r="D92" s="45">
        <f aca="true" t="shared" si="4" ref="D92:D97">B92-C92</f>
        <v>84540.97</v>
      </c>
    </row>
    <row r="93" spans="1:4" ht="21">
      <c r="A93" s="28" t="s">
        <v>45</v>
      </c>
      <c r="B93" s="43">
        <v>250000</v>
      </c>
      <c r="C93" s="30">
        <v>32945.7</v>
      </c>
      <c r="D93" s="45">
        <f t="shared" si="4"/>
        <v>217054.3</v>
      </c>
    </row>
    <row r="94" spans="1:4" ht="21">
      <c r="A94" s="28" t="s">
        <v>46</v>
      </c>
      <c r="B94" s="43">
        <v>12000</v>
      </c>
      <c r="C94" s="30">
        <v>1274.37</v>
      </c>
      <c r="D94" s="45">
        <f t="shared" si="4"/>
        <v>10725.630000000001</v>
      </c>
    </row>
    <row r="95" spans="1:4" ht="21">
      <c r="A95" s="28" t="s">
        <v>47</v>
      </c>
      <c r="B95" s="43">
        <v>3000</v>
      </c>
      <c r="C95" s="30">
        <v>734</v>
      </c>
      <c r="D95" s="45">
        <f t="shared" si="4"/>
        <v>2266</v>
      </c>
    </row>
    <row r="96" spans="1:4" ht="21">
      <c r="A96" s="28" t="s">
        <v>48</v>
      </c>
      <c r="B96" s="43">
        <v>50000</v>
      </c>
      <c r="C96" s="30">
        <v>5350</v>
      </c>
      <c r="D96" s="45">
        <f t="shared" si="4"/>
        <v>44650</v>
      </c>
    </row>
    <row r="97" spans="1:4" ht="21">
      <c r="A97" s="28" t="s">
        <v>71</v>
      </c>
      <c r="B97" s="43">
        <v>10000</v>
      </c>
      <c r="C97" s="30">
        <v>2478.66</v>
      </c>
      <c r="D97" s="45">
        <f t="shared" si="4"/>
        <v>7521.34</v>
      </c>
    </row>
    <row r="98" spans="1:7" ht="21">
      <c r="A98" s="26" t="s">
        <v>49</v>
      </c>
      <c r="B98" s="49"/>
      <c r="C98" s="30"/>
      <c r="D98" s="28"/>
      <c r="E98" s="50"/>
      <c r="F98" s="36"/>
      <c r="G98" s="50"/>
    </row>
    <row r="99" spans="1:7" ht="21">
      <c r="A99" s="51" t="s">
        <v>97</v>
      </c>
      <c r="B99" s="49"/>
      <c r="C99" s="30"/>
      <c r="D99" s="28"/>
      <c r="E99" s="50"/>
      <c r="F99" s="36"/>
      <c r="G99" s="50"/>
    </row>
    <row r="100" spans="1:7" ht="21">
      <c r="A100" s="28" t="s">
        <v>96</v>
      </c>
      <c r="B100" s="43">
        <v>30000</v>
      </c>
      <c r="C100" s="30"/>
      <c r="D100" s="45">
        <f>B100-C100</f>
        <v>30000</v>
      </c>
      <c r="E100" s="50"/>
      <c r="F100" s="36"/>
      <c r="G100" s="50"/>
    </row>
    <row r="101" spans="1:7" ht="21">
      <c r="A101" s="28" t="s">
        <v>553</v>
      </c>
      <c r="B101" s="43">
        <v>12000</v>
      </c>
      <c r="C101" s="30"/>
      <c r="D101" s="45">
        <f>B101-C101</f>
        <v>12000</v>
      </c>
      <c r="E101" s="50"/>
      <c r="F101" s="36"/>
      <c r="G101" s="50"/>
    </row>
    <row r="102" spans="1:7" ht="21">
      <c r="A102" s="28" t="s">
        <v>95</v>
      </c>
      <c r="B102" s="43"/>
      <c r="C102" s="30"/>
      <c r="D102" s="45"/>
      <c r="E102" s="50"/>
      <c r="F102" s="36"/>
      <c r="G102" s="50"/>
    </row>
    <row r="103" spans="1:7" ht="21">
      <c r="A103" s="28" t="s">
        <v>554</v>
      </c>
      <c r="B103" s="43">
        <v>5000</v>
      </c>
      <c r="C103" s="30"/>
      <c r="D103" s="45">
        <f>B103-C103</f>
        <v>5000</v>
      </c>
      <c r="E103" s="50"/>
      <c r="F103" s="36"/>
      <c r="G103" s="50"/>
    </row>
    <row r="104" spans="1:7" ht="21">
      <c r="A104" s="28" t="s">
        <v>555</v>
      </c>
      <c r="B104" s="43">
        <v>3000</v>
      </c>
      <c r="C104" s="30"/>
      <c r="D104" s="45">
        <f>B104-C104</f>
        <v>3000</v>
      </c>
      <c r="E104" s="50"/>
      <c r="F104" s="36"/>
      <c r="G104" s="50"/>
    </row>
    <row r="105" spans="1:7" ht="21">
      <c r="A105" s="28" t="s">
        <v>556</v>
      </c>
      <c r="B105" s="43">
        <v>30000</v>
      </c>
      <c r="C105" s="30"/>
      <c r="D105" s="45">
        <f>B105-C105</f>
        <v>30000</v>
      </c>
      <c r="E105" s="50"/>
      <c r="F105" s="50"/>
      <c r="G105" s="50"/>
    </row>
    <row r="106" spans="1:4" ht="21">
      <c r="A106" s="28" t="s">
        <v>98</v>
      </c>
      <c r="B106" s="43">
        <v>132000</v>
      </c>
      <c r="C106" s="30"/>
      <c r="D106" s="45">
        <f>B106-C106</f>
        <v>132000</v>
      </c>
    </row>
    <row r="107" spans="1:4" ht="21">
      <c r="A107" s="28" t="s">
        <v>99</v>
      </c>
      <c r="B107" s="43">
        <v>120000</v>
      </c>
      <c r="C107" s="30"/>
      <c r="D107" s="45">
        <f>B107-C107</f>
        <v>120000</v>
      </c>
    </row>
    <row r="108" spans="1:4" ht="21">
      <c r="A108" s="52"/>
      <c r="B108" s="53"/>
      <c r="C108" s="54"/>
      <c r="D108" s="55"/>
    </row>
    <row r="109" spans="1:4" ht="21">
      <c r="A109" s="36"/>
      <c r="B109" s="46"/>
      <c r="C109" s="38"/>
      <c r="D109" s="47"/>
    </row>
    <row r="110" spans="1:4" ht="21">
      <c r="A110" s="39" t="s">
        <v>76</v>
      </c>
      <c r="B110" s="40"/>
      <c r="C110" s="40"/>
      <c r="D110" s="40"/>
    </row>
    <row r="111" spans="1:4" ht="23.25">
      <c r="A111" s="393" t="s">
        <v>2</v>
      </c>
      <c r="B111" s="3" t="s">
        <v>3</v>
      </c>
      <c r="C111" s="41" t="s">
        <v>4</v>
      </c>
      <c r="D111" s="3" t="s">
        <v>3</v>
      </c>
    </row>
    <row r="112" spans="1:4" ht="23.25">
      <c r="A112" s="394"/>
      <c r="B112" s="6" t="s">
        <v>5</v>
      </c>
      <c r="C112" s="42" t="s">
        <v>6</v>
      </c>
      <c r="D112" s="6" t="s">
        <v>7</v>
      </c>
    </row>
    <row r="113" spans="1:4" ht="21">
      <c r="A113" s="44" t="s">
        <v>557</v>
      </c>
      <c r="B113" s="305">
        <v>30000</v>
      </c>
      <c r="C113" s="306"/>
      <c r="D113" s="305">
        <f aca="true" t="shared" si="5" ref="D113:D120">B113-C113</f>
        <v>30000</v>
      </c>
    </row>
    <row r="114" spans="1:4" ht="21">
      <c r="A114" s="28" t="s">
        <v>558</v>
      </c>
      <c r="B114" s="307">
        <v>100000</v>
      </c>
      <c r="C114" s="304"/>
      <c r="D114" s="307">
        <f t="shared" si="5"/>
        <v>100000</v>
      </c>
    </row>
    <row r="115" spans="1:4" ht="21">
      <c r="A115" s="28" t="s">
        <v>559</v>
      </c>
      <c r="B115" s="307">
        <v>360000</v>
      </c>
      <c r="C115" s="304">
        <v>90000</v>
      </c>
      <c r="D115" s="307">
        <f t="shared" si="5"/>
        <v>270000</v>
      </c>
    </row>
    <row r="116" spans="1:4" ht="21">
      <c r="A116" s="28" t="s">
        <v>560</v>
      </c>
      <c r="B116" s="307">
        <v>60000</v>
      </c>
      <c r="C116" s="304"/>
      <c r="D116" s="307">
        <f t="shared" si="5"/>
        <v>60000</v>
      </c>
    </row>
    <row r="117" spans="1:4" ht="21">
      <c r="A117" s="372" t="s">
        <v>583</v>
      </c>
      <c r="B117" s="307">
        <v>5000</v>
      </c>
      <c r="C117" s="304"/>
      <c r="D117" s="307">
        <f t="shared" si="5"/>
        <v>5000</v>
      </c>
    </row>
    <row r="118" spans="1:4" ht="21">
      <c r="A118" s="20" t="s">
        <v>561</v>
      </c>
      <c r="B118" s="304">
        <v>20000</v>
      </c>
      <c r="C118" s="304"/>
      <c r="D118" s="304">
        <f t="shared" si="5"/>
        <v>20000</v>
      </c>
    </row>
    <row r="119" spans="1:4" ht="21">
      <c r="A119" s="20" t="s">
        <v>562</v>
      </c>
      <c r="B119" s="304">
        <v>50000</v>
      </c>
      <c r="C119" s="304"/>
      <c r="D119" s="304">
        <f t="shared" si="5"/>
        <v>50000</v>
      </c>
    </row>
    <row r="120" spans="1:4" ht="21">
      <c r="A120" s="20" t="s">
        <v>563</v>
      </c>
      <c r="B120" s="304">
        <v>292866.49</v>
      </c>
      <c r="C120" s="304"/>
      <c r="D120" s="304">
        <f t="shared" si="5"/>
        <v>292866.49</v>
      </c>
    </row>
    <row r="121" spans="1:4" ht="21">
      <c r="A121" s="20" t="s">
        <v>100</v>
      </c>
      <c r="B121" s="304"/>
      <c r="C121" s="304"/>
      <c r="D121" s="304"/>
    </row>
    <row r="122" spans="1:4" ht="21">
      <c r="A122" s="370" t="s">
        <v>564</v>
      </c>
      <c r="B122" s="307">
        <v>55000</v>
      </c>
      <c r="C122" s="304"/>
      <c r="D122" s="307">
        <f>B122-C122</f>
        <v>55000</v>
      </c>
    </row>
    <row r="123" spans="1:4" ht="21">
      <c r="A123" s="370" t="s">
        <v>565</v>
      </c>
      <c r="B123" s="307">
        <v>401000</v>
      </c>
      <c r="C123" s="304"/>
      <c r="D123" s="307">
        <f>B123-C123</f>
        <v>401000</v>
      </c>
    </row>
    <row r="124" spans="1:4" ht="21">
      <c r="A124" s="26" t="s">
        <v>101</v>
      </c>
      <c r="B124" s="307"/>
      <c r="C124" s="304"/>
      <c r="D124" s="307"/>
    </row>
    <row r="125" spans="1:4" ht="21">
      <c r="A125" s="28" t="s">
        <v>102</v>
      </c>
      <c r="B125" s="307">
        <v>276000</v>
      </c>
      <c r="C125" s="304">
        <v>46000</v>
      </c>
      <c r="D125" s="307">
        <f>B125-C125</f>
        <v>230000</v>
      </c>
    </row>
    <row r="126" spans="1:4" ht="21">
      <c r="A126" s="28" t="s">
        <v>567</v>
      </c>
      <c r="B126" s="307">
        <v>930000</v>
      </c>
      <c r="C126" s="304"/>
      <c r="D126" s="307">
        <f>B126-C126</f>
        <v>930000</v>
      </c>
    </row>
    <row r="127" spans="1:4" ht="21">
      <c r="A127" s="28" t="s">
        <v>566</v>
      </c>
      <c r="B127" s="43">
        <v>96000</v>
      </c>
      <c r="C127" s="30">
        <v>14000</v>
      </c>
      <c r="D127" s="45">
        <f>B127-C127</f>
        <v>82000</v>
      </c>
    </row>
    <row r="128" spans="1:4" ht="21">
      <c r="A128" s="28" t="s">
        <v>568</v>
      </c>
      <c r="B128" s="43">
        <v>96000</v>
      </c>
      <c r="C128" s="30"/>
      <c r="D128" s="45">
        <f>B128-C128</f>
        <v>96000</v>
      </c>
    </row>
    <row r="129" spans="1:4" ht="21">
      <c r="A129" s="28" t="s">
        <v>569</v>
      </c>
      <c r="B129" s="43">
        <v>30000</v>
      </c>
      <c r="C129" s="30"/>
      <c r="D129" s="45">
        <f>B129-C129</f>
        <v>30000</v>
      </c>
    </row>
    <row r="130" spans="1:4" ht="21">
      <c r="A130" s="26" t="s">
        <v>50</v>
      </c>
      <c r="B130" s="49"/>
      <c r="C130" s="30"/>
      <c r="D130" s="28"/>
    </row>
    <row r="131" spans="1:4" ht="21">
      <c r="A131" s="28" t="s">
        <v>51</v>
      </c>
      <c r="B131" s="49"/>
      <c r="C131" s="30"/>
      <c r="D131" s="28"/>
    </row>
    <row r="132" spans="1:4" ht="21">
      <c r="A132" s="28" t="s">
        <v>570</v>
      </c>
      <c r="B132" s="43">
        <v>2700</v>
      </c>
      <c r="C132" s="30"/>
      <c r="D132" s="30">
        <f>B132-C132</f>
        <v>2700</v>
      </c>
    </row>
    <row r="133" spans="1:4" ht="21">
      <c r="A133" s="28" t="s">
        <v>571</v>
      </c>
      <c r="B133" s="43">
        <v>2200</v>
      </c>
      <c r="C133" s="30"/>
      <c r="D133" s="30">
        <f>B133-C133</f>
        <v>2200</v>
      </c>
    </row>
    <row r="134" spans="1:4" ht="21">
      <c r="A134" s="28" t="s">
        <v>72</v>
      </c>
      <c r="B134" s="43"/>
      <c r="C134" s="30"/>
      <c r="D134" s="30"/>
    </row>
    <row r="135" spans="1:4" ht="21">
      <c r="A135" s="28" t="s">
        <v>572</v>
      </c>
      <c r="B135" s="43">
        <v>7000</v>
      </c>
      <c r="C135" s="30"/>
      <c r="D135" s="30">
        <f>B135-C135</f>
        <v>7000</v>
      </c>
    </row>
    <row r="136" spans="1:4" ht="21">
      <c r="A136" s="28" t="s">
        <v>573</v>
      </c>
      <c r="B136" s="43">
        <v>15000</v>
      </c>
      <c r="C136" s="30"/>
      <c r="D136" s="30">
        <f>B136-C136</f>
        <v>15000</v>
      </c>
    </row>
    <row r="137" spans="1:4" ht="21">
      <c r="A137" s="28" t="s">
        <v>574</v>
      </c>
      <c r="B137" s="43">
        <v>15000</v>
      </c>
      <c r="C137" s="30"/>
      <c r="D137" s="30">
        <f>B137-C137</f>
        <v>15000</v>
      </c>
    </row>
    <row r="138" spans="1:4" ht="21">
      <c r="A138" s="28" t="s">
        <v>103</v>
      </c>
      <c r="B138" s="43"/>
      <c r="C138" s="30"/>
      <c r="D138" s="30"/>
    </row>
    <row r="139" spans="1:4" ht="21">
      <c r="A139" s="28" t="s">
        <v>575</v>
      </c>
      <c r="B139" s="43">
        <v>43000</v>
      </c>
      <c r="C139" s="30"/>
      <c r="D139" s="30">
        <f>B139-C139</f>
        <v>43000</v>
      </c>
    </row>
    <row r="140" spans="1:4" ht="21">
      <c r="A140" s="28" t="s">
        <v>576</v>
      </c>
      <c r="B140" s="43">
        <v>5000</v>
      </c>
      <c r="C140" s="30"/>
      <c r="D140" s="30">
        <f>B140-C140</f>
        <v>5000</v>
      </c>
    </row>
    <row r="141" spans="1:4" ht="21">
      <c r="A141" s="52"/>
      <c r="B141" s="52"/>
      <c r="C141" s="54"/>
      <c r="D141" s="52"/>
    </row>
    <row r="142" spans="1:4" ht="24" thickBot="1">
      <c r="A142" s="57" t="s">
        <v>52</v>
      </c>
      <c r="B142" s="58">
        <f>SUM(B8:B141)</f>
        <v>8903726.49</v>
      </c>
      <c r="C142" s="59">
        <f>SUM(C8:C141)</f>
        <v>931952.71</v>
      </c>
      <c r="D142" s="60">
        <f>B142-C142</f>
        <v>7971773.78</v>
      </c>
    </row>
    <row r="143" s="81" customFormat="1" ht="21.75" thickTop="1"/>
    <row r="144" s="81" customFormat="1" ht="21"/>
    <row r="145" spans="1:4" ht="23.25">
      <c r="A145" s="395" t="s">
        <v>0</v>
      </c>
      <c r="B145" s="395"/>
      <c r="C145" s="395"/>
      <c r="D145" s="395"/>
    </row>
    <row r="146" spans="1:4" ht="23.25">
      <c r="A146" s="395" t="str">
        <f>A2</f>
        <v>รายงานการจ่ายเงินตามข้อบัญญัติงบประมาณรายจ่าย ประจำปีงบประมาณ  พ.ศ.  2552</v>
      </c>
      <c r="B146" s="395"/>
      <c r="C146" s="395"/>
      <c r="D146" s="395"/>
    </row>
    <row r="147" spans="1:4" ht="23.25">
      <c r="A147" s="395" t="str">
        <f>A3</f>
        <v>ตั้งแต่วันที่  1  ตุลาคม  2551  ถึงวันที่  30  พฤศจิกายน  2551</v>
      </c>
      <c r="B147" s="395"/>
      <c r="C147" s="395"/>
      <c r="D147" s="395"/>
    </row>
    <row r="148" spans="1:4" ht="23.25">
      <c r="A148" s="396" t="s">
        <v>53</v>
      </c>
      <c r="B148" s="397"/>
      <c r="C148" s="397"/>
      <c r="D148" s="397"/>
    </row>
    <row r="149" spans="1:4" ht="23.25">
      <c r="A149" s="398" t="s">
        <v>2</v>
      </c>
      <c r="B149" s="3" t="s">
        <v>3</v>
      </c>
      <c r="C149" s="4" t="s">
        <v>4</v>
      </c>
      <c r="D149" s="3" t="s">
        <v>3</v>
      </c>
    </row>
    <row r="150" spans="1:4" ht="23.25">
      <c r="A150" s="394"/>
      <c r="B150" s="56" t="s">
        <v>5</v>
      </c>
      <c r="C150" s="61" t="s">
        <v>6</v>
      </c>
      <c r="D150" s="56" t="s">
        <v>7</v>
      </c>
    </row>
    <row r="151" spans="1:4" ht="21">
      <c r="A151" s="62" t="s">
        <v>54</v>
      </c>
      <c r="B151" s="63"/>
      <c r="C151" s="64"/>
      <c r="D151" s="44"/>
    </row>
    <row r="152" spans="1:4" ht="21">
      <c r="A152" s="18" t="s">
        <v>9</v>
      </c>
      <c r="B152" s="43">
        <v>598680</v>
      </c>
      <c r="C152" s="30">
        <v>56880</v>
      </c>
      <c r="D152" s="31">
        <f>B152-C152</f>
        <v>541800</v>
      </c>
    </row>
    <row r="153" spans="1:4" ht="21">
      <c r="A153" s="18" t="s">
        <v>55</v>
      </c>
      <c r="B153" s="43">
        <v>103320</v>
      </c>
      <c r="C153" s="30">
        <v>6740</v>
      </c>
      <c r="D153" s="31">
        <f>B153-C153</f>
        <v>96580</v>
      </c>
    </row>
    <row r="154" spans="1:4" ht="21">
      <c r="A154" s="48" t="s">
        <v>14</v>
      </c>
      <c r="B154" s="65"/>
      <c r="C154" s="30"/>
      <c r="D154" s="33"/>
    </row>
    <row r="155" spans="1:4" ht="21">
      <c r="A155" s="18" t="s">
        <v>15</v>
      </c>
      <c r="B155" s="43">
        <v>71640</v>
      </c>
      <c r="C155" s="30">
        <v>5016</v>
      </c>
      <c r="D155" s="31">
        <f>B155-C155</f>
        <v>66624</v>
      </c>
    </row>
    <row r="156" spans="1:4" ht="21">
      <c r="A156" s="18" t="s">
        <v>16</v>
      </c>
      <c r="B156" s="43">
        <v>26760</v>
      </c>
      <c r="C156" s="30">
        <v>2125</v>
      </c>
      <c r="D156" s="31">
        <f>B156-C156</f>
        <v>24635</v>
      </c>
    </row>
    <row r="157" spans="1:4" ht="21">
      <c r="A157" s="48" t="s">
        <v>17</v>
      </c>
      <c r="B157" s="49"/>
      <c r="C157" s="30"/>
      <c r="D157" s="33"/>
    </row>
    <row r="158" spans="1:4" ht="21">
      <c r="A158" s="18" t="s">
        <v>107</v>
      </c>
      <c r="B158" s="43">
        <v>30000</v>
      </c>
      <c r="C158" s="30"/>
      <c r="D158" s="31">
        <f aca="true" t="shared" si="6" ref="D158:D163">B158-C158</f>
        <v>30000</v>
      </c>
    </row>
    <row r="159" spans="1:4" ht="21">
      <c r="A159" s="18" t="s">
        <v>108</v>
      </c>
      <c r="B159" s="43">
        <v>25000</v>
      </c>
      <c r="C159" s="30"/>
      <c r="D159" s="31">
        <f t="shared" si="6"/>
        <v>25000</v>
      </c>
    </row>
    <row r="160" spans="1:4" ht="21">
      <c r="A160" s="18" t="s">
        <v>109</v>
      </c>
      <c r="B160" s="43">
        <v>60000</v>
      </c>
      <c r="C160" s="30">
        <v>3450</v>
      </c>
      <c r="D160" s="31">
        <f t="shared" si="6"/>
        <v>56550</v>
      </c>
    </row>
    <row r="161" spans="1:4" ht="21">
      <c r="A161" s="18" t="s">
        <v>110</v>
      </c>
      <c r="B161" s="43">
        <v>1000</v>
      </c>
      <c r="C161" s="30"/>
      <c r="D161" s="66">
        <f t="shared" si="6"/>
        <v>1000</v>
      </c>
    </row>
    <row r="162" spans="1:4" ht="21">
      <c r="A162" s="18" t="s">
        <v>22</v>
      </c>
      <c r="B162" s="43">
        <v>30000</v>
      </c>
      <c r="C162" s="30">
        <v>472</v>
      </c>
      <c r="D162" s="66">
        <f t="shared" si="6"/>
        <v>29528</v>
      </c>
    </row>
    <row r="163" spans="1:4" ht="21">
      <c r="A163" s="28" t="s">
        <v>111</v>
      </c>
      <c r="B163" s="43">
        <v>169530</v>
      </c>
      <c r="C163" s="30"/>
      <c r="D163" s="66">
        <f t="shared" si="6"/>
        <v>169530</v>
      </c>
    </row>
    <row r="164" spans="1:4" ht="21">
      <c r="A164" s="48" t="s">
        <v>25</v>
      </c>
      <c r="B164" s="49"/>
      <c r="C164" s="30"/>
      <c r="D164" s="67"/>
    </row>
    <row r="165" spans="1:4" ht="21">
      <c r="A165" s="18" t="s">
        <v>26</v>
      </c>
      <c r="B165" s="43">
        <v>20000</v>
      </c>
      <c r="C165" s="30"/>
      <c r="D165" s="66">
        <f>B165-C165</f>
        <v>20000</v>
      </c>
    </row>
    <row r="166" spans="1:4" ht="21">
      <c r="A166" s="18" t="s">
        <v>112</v>
      </c>
      <c r="B166" s="43">
        <v>5000</v>
      </c>
      <c r="C166" s="30"/>
      <c r="D166" s="66">
        <f>B166-C166</f>
        <v>5000</v>
      </c>
    </row>
    <row r="167" spans="1:4" ht="21">
      <c r="A167" s="18" t="s">
        <v>113</v>
      </c>
      <c r="B167" s="43">
        <v>20000</v>
      </c>
      <c r="C167" s="30"/>
      <c r="D167" s="66">
        <f>B167-C167</f>
        <v>20000</v>
      </c>
    </row>
    <row r="168" spans="1:4" ht="21">
      <c r="A168" s="48" t="s">
        <v>36</v>
      </c>
      <c r="B168" s="49"/>
      <c r="C168" s="30"/>
      <c r="D168" s="67"/>
    </row>
    <row r="169" spans="1:4" ht="21">
      <c r="A169" s="18" t="s">
        <v>37</v>
      </c>
      <c r="B169" s="43">
        <v>40000</v>
      </c>
      <c r="C169" s="30"/>
      <c r="D169" s="31">
        <f>B169-C169</f>
        <v>40000</v>
      </c>
    </row>
    <row r="170" spans="1:4" ht="21">
      <c r="A170" s="18" t="s">
        <v>114</v>
      </c>
      <c r="B170" s="43">
        <v>6000</v>
      </c>
      <c r="C170" s="30"/>
      <c r="D170" s="31">
        <f>B170-C170</f>
        <v>6000</v>
      </c>
    </row>
    <row r="171" spans="1:4" ht="21">
      <c r="A171" s="18" t="s">
        <v>115</v>
      </c>
      <c r="B171" s="68">
        <v>15000</v>
      </c>
      <c r="C171" s="30"/>
      <c r="D171" s="32">
        <f>B171-C171</f>
        <v>15000</v>
      </c>
    </row>
    <row r="172" spans="1:4" ht="21">
      <c r="A172" s="48" t="s">
        <v>56</v>
      </c>
      <c r="B172" s="49"/>
      <c r="C172" s="30"/>
      <c r="D172" s="33"/>
    </row>
    <row r="173" spans="1:4" ht="21">
      <c r="A173" s="18" t="s">
        <v>57</v>
      </c>
      <c r="B173" s="43">
        <v>10000</v>
      </c>
      <c r="C173" s="30">
        <v>329</v>
      </c>
      <c r="D173" s="31">
        <f>B173-C173</f>
        <v>9671</v>
      </c>
    </row>
    <row r="174" spans="1:4" ht="23.25">
      <c r="A174" s="5"/>
      <c r="B174" s="69"/>
      <c r="C174" s="42"/>
      <c r="D174" s="70"/>
    </row>
    <row r="175" spans="1:4" ht="23.25" customHeight="1" thickBot="1">
      <c r="A175" s="71" t="s">
        <v>52</v>
      </c>
      <c r="B175" s="72">
        <f>SUM(B152:B174)</f>
        <v>1231930</v>
      </c>
      <c r="C175" s="73">
        <f>SUM(C152:C174)</f>
        <v>75012</v>
      </c>
      <c r="D175" s="74">
        <f>B175-C175</f>
        <v>1156918</v>
      </c>
    </row>
    <row r="176" s="81" customFormat="1" ht="21.75" thickTop="1"/>
    <row r="177" s="81" customFormat="1" ht="21"/>
    <row r="178" s="81" customFormat="1" ht="21"/>
    <row r="179" s="81" customFormat="1" ht="21"/>
    <row r="180" spans="1:4" ht="23.25">
      <c r="A180" s="395" t="s">
        <v>0</v>
      </c>
      <c r="B180" s="395"/>
      <c r="C180" s="395"/>
      <c r="D180" s="395"/>
    </row>
    <row r="181" spans="1:4" ht="23.25">
      <c r="A181" s="395" t="str">
        <f>A146</f>
        <v>รายงานการจ่ายเงินตามข้อบัญญัติงบประมาณรายจ่าย ประจำปีงบประมาณ  พ.ศ.  2552</v>
      </c>
      <c r="B181" s="395"/>
      <c r="C181" s="395"/>
      <c r="D181" s="395"/>
    </row>
    <row r="182" spans="1:4" ht="23.25">
      <c r="A182" s="395" t="str">
        <f>A147</f>
        <v>ตั้งแต่วันที่  1  ตุลาคม  2551  ถึงวันที่  30  พฤศจิกายน  2551</v>
      </c>
      <c r="B182" s="395"/>
      <c r="C182" s="395"/>
      <c r="D182" s="395"/>
    </row>
    <row r="183" spans="1:4" ht="23.25">
      <c r="A183" s="396" t="s">
        <v>58</v>
      </c>
      <c r="B183" s="397"/>
      <c r="C183" s="397"/>
      <c r="D183" s="397"/>
    </row>
    <row r="184" spans="1:4" ht="23.25">
      <c r="A184" s="398" t="s">
        <v>2</v>
      </c>
      <c r="B184" s="3" t="s">
        <v>3</v>
      </c>
      <c r="C184" s="4" t="s">
        <v>4</v>
      </c>
      <c r="D184" s="3" t="s">
        <v>3</v>
      </c>
    </row>
    <row r="185" spans="1:4" ht="23.25">
      <c r="A185" s="394"/>
      <c r="B185" s="6" t="s">
        <v>5</v>
      </c>
      <c r="C185" s="1" t="s">
        <v>6</v>
      </c>
      <c r="D185" s="6" t="s">
        <v>7</v>
      </c>
    </row>
    <row r="186" spans="1:4" ht="21">
      <c r="A186" s="62" t="s">
        <v>8</v>
      </c>
      <c r="B186" s="44"/>
      <c r="C186" s="44"/>
      <c r="D186" s="27"/>
    </row>
    <row r="187" spans="1:4" ht="21">
      <c r="A187" s="18" t="s">
        <v>9</v>
      </c>
      <c r="B187" s="43">
        <v>484800</v>
      </c>
      <c r="C187" s="30">
        <v>54440</v>
      </c>
      <c r="D187" s="45">
        <f>B187-C187</f>
        <v>430360</v>
      </c>
    </row>
    <row r="188" spans="1:4" ht="21">
      <c r="A188" s="18" t="s">
        <v>55</v>
      </c>
      <c r="B188" s="43">
        <v>84900</v>
      </c>
      <c r="C188" s="30">
        <v>6280</v>
      </c>
      <c r="D188" s="45">
        <f>B188-C188</f>
        <v>78620</v>
      </c>
    </row>
    <row r="189" spans="1:4" ht="21">
      <c r="A189" s="48" t="s">
        <v>59</v>
      </c>
      <c r="B189" s="49"/>
      <c r="C189" s="30"/>
      <c r="D189" s="45"/>
    </row>
    <row r="190" spans="1:4" ht="21">
      <c r="A190" s="18" t="s">
        <v>60</v>
      </c>
      <c r="B190" s="43">
        <v>168660</v>
      </c>
      <c r="C190" s="30">
        <v>28100</v>
      </c>
      <c r="D190" s="45">
        <f>B190-C190</f>
        <v>140560</v>
      </c>
    </row>
    <row r="191" spans="1:4" ht="21">
      <c r="A191" s="18" t="s">
        <v>61</v>
      </c>
      <c r="B191" s="43">
        <v>36420</v>
      </c>
      <c r="C191" s="30">
        <v>6140</v>
      </c>
      <c r="D191" s="45">
        <f>B191-C191</f>
        <v>30280</v>
      </c>
    </row>
    <row r="192" spans="1:4" ht="21">
      <c r="A192" s="48" t="s">
        <v>14</v>
      </c>
      <c r="B192" s="49"/>
      <c r="C192" s="30"/>
      <c r="D192" s="45"/>
    </row>
    <row r="193" spans="1:4" ht="21">
      <c r="A193" s="18" t="s">
        <v>15</v>
      </c>
      <c r="B193" s="43">
        <v>533280</v>
      </c>
      <c r="C193" s="30">
        <v>88040</v>
      </c>
      <c r="D193" s="45">
        <f>B193-C193</f>
        <v>445240</v>
      </c>
    </row>
    <row r="194" spans="1:4" ht="21">
      <c r="A194" s="18" t="s">
        <v>16</v>
      </c>
      <c r="B194" s="43">
        <v>176160</v>
      </c>
      <c r="C194" s="30">
        <v>30200</v>
      </c>
      <c r="D194" s="45">
        <f>B194-C194</f>
        <v>145960</v>
      </c>
    </row>
    <row r="195" spans="1:4" ht="21">
      <c r="A195" s="48" t="s">
        <v>17</v>
      </c>
      <c r="B195" s="49"/>
      <c r="C195" s="30"/>
      <c r="D195" s="45"/>
    </row>
    <row r="196" spans="1:4" ht="21">
      <c r="A196" s="18" t="s">
        <v>116</v>
      </c>
      <c r="B196" s="49">
        <v>50000</v>
      </c>
      <c r="C196" s="30"/>
      <c r="D196" s="45">
        <f>B196-C196</f>
        <v>50000</v>
      </c>
    </row>
    <row r="197" spans="1:4" ht="21">
      <c r="A197" s="18" t="s">
        <v>117</v>
      </c>
      <c r="B197" s="49">
        <v>40800</v>
      </c>
      <c r="C197" s="30"/>
      <c r="D197" s="45">
        <f>B197-C197</f>
        <v>40800</v>
      </c>
    </row>
    <row r="198" spans="1:4" ht="21">
      <c r="A198" s="18" t="s">
        <v>20</v>
      </c>
      <c r="B198" s="49">
        <v>5000</v>
      </c>
      <c r="C198" s="30"/>
      <c r="D198" s="45">
        <f>B198-C198</f>
        <v>5000</v>
      </c>
    </row>
    <row r="199" spans="1:4" ht="21">
      <c r="A199" s="18" t="s">
        <v>118</v>
      </c>
      <c r="B199" s="43">
        <v>20000</v>
      </c>
      <c r="C199" s="30"/>
      <c r="D199" s="45">
        <f>B199-C199</f>
        <v>20000</v>
      </c>
    </row>
    <row r="200" spans="1:4" ht="21">
      <c r="A200" s="28" t="s">
        <v>119</v>
      </c>
      <c r="B200" s="43">
        <v>298620</v>
      </c>
      <c r="C200" s="30"/>
      <c r="D200" s="45">
        <f>B200-C200</f>
        <v>298620</v>
      </c>
    </row>
    <row r="201" spans="1:4" ht="21">
      <c r="A201" s="48" t="s">
        <v>25</v>
      </c>
      <c r="B201" s="49"/>
      <c r="C201" s="30"/>
      <c r="D201" s="45"/>
    </row>
    <row r="202" spans="1:4" ht="21">
      <c r="A202" s="18" t="s">
        <v>26</v>
      </c>
      <c r="B202" s="43">
        <v>330000</v>
      </c>
      <c r="C202" s="30"/>
      <c r="D202" s="45">
        <f>B202-C202</f>
        <v>330000</v>
      </c>
    </row>
    <row r="203" spans="1:4" ht="21">
      <c r="A203" s="18" t="s">
        <v>27</v>
      </c>
      <c r="B203" s="43">
        <v>200000</v>
      </c>
      <c r="C203" s="30">
        <v>14000</v>
      </c>
      <c r="D203" s="45">
        <f>B203-C203</f>
        <v>186000</v>
      </c>
    </row>
    <row r="204" spans="1:4" ht="21">
      <c r="A204" s="18" t="s">
        <v>113</v>
      </c>
      <c r="B204" s="43">
        <v>30000</v>
      </c>
      <c r="C204" s="30"/>
      <c r="D204" s="45">
        <f>B204-C204</f>
        <v>30000</v>
      </c>
    </row>
    <row r="205" spans="1:4" ht="21">
      <c r="A205" s="48" t="s">
        <v>36</v>
      </c>
      <c r="B205" s="49"/>
      <c r="C205" s="30"/>
      <c r="D205" s="45"/>
    </row>
    <row r="206" spans="1:4" ht="21">
      <c r="A206" s="18" t="s">
        <v>37</v>
      </c>
      <c r="B206" s="43">
        <v>20000</v>
      </c>
      <c r="C206" s="30"/>
      <c r="D206" s="45">
        <f aca="true" t="shared" si="7" ref="D206:D213">B206-C206</f>
        <v>20000</v>
      </c>
    </row>
    <row r="207" spans="1:4" ht="21">
      <c r="A207" s="18" t="s">
        <v>38</v>
      </c>
      <c r="B207" s="43">
        <v>35000</v>
      </c>
      <c r="C207" s="30"/>
      <c r="D207" s="45">
        <f t="shared" si="7"/>
        <v>35000</v>
      </c>
    </row>
    <row r="208" spans="1:4" ht="21">
      <c r="A208" s="18" t="s">
        <v>120</v>
      </c>
      <c r="B208" s="43">
        <v>40000</v>
      </c>
      <c r="C208" s="30"/>
      <c r="D208" s="45">
        <f t="shared" si="7"/>
        <v>40000</v>
      </c>
    </row>
    <row r="209" spans="1:4" ht="21">
      <c r="A209" s="18" t="s">
        <v>123</v>
      </c>
      <c r="B209" s="43">
        <v>20000</v>
      </c>
      <c r="C209" s="30"/>
      <c r="D209" s="45">
        <f t="shared" si="7"/>
        <v>20000</v>
      </c>
    </row>
    <row r="210" spans="1:4" ht="21">
      <c r="A210" s="18" t="s">
        <v>121</v>
      </c>
      <c r="B210" s="43">
        <v>150000</v>
      </c>
      <c r="C210" s="30">
        <v>15624.4</v>
      </c>
      <c r="D210" s="45">
        <f t="shared" si="7"/>
        <v>134375.6</v>
      </c>
    </row>
    <row r="211" spans="1:4" ht="21">
      <c r="A211" s="18" t="s">
        <v>122</v>
      </c>
      <c r="B211" s="43">
        <v>5000</v>
      </c>
      <c r="C211" s="30"/>
      <c r="D211" s="45">
        <f t="shared" si="7"/>
        <v>5000</v>
      </c>
    </row>
    <row r="212" spans="1:4" ht="21">
      <c r="A212" s="18" t="s">
        <v>124</v>
      </c>
      <c r="B212" s="43">
        <v>5000</v>
      </c>
      <c r="C212" s="30"/>
      <c r="D212" s="45">
        <f t="shared" si="7"/>
        <v>5000</v>
      </c>
    </row>
    <row r="213" spans="1:4" ht="21">
      <c r="A213" s="18" t="s">
        <v>125</v>
      </c>
      <c r="B213" s="43">
        <v>10000</v>
      </c>
      <c r="C213" s="30"/>
      <c r="D213" s="45">
        <f t="shared" si="7"/>
        <v>10000</v>
      </c>
    </row>
    <row r="214" spans="1:4" ht="21">
      <c r="A214" s="18"/>
      <c r="B214" s="34"/>
      <c r="C214" s="75"/>
      <c r="D214" s="45"/>
    </row>
    <row r="215" spans="1:4" ht="21">
      <c r="A215" s="52"/>
      <c r="B215" s="53"/>
      <c r="C215" s="54"/>
      <c r="D215" s="55"/>
    </row>
    <row r="216" spans="1:4" ht="21">
      <c r="A216" s="36"/>
      <c r="B216" s="46"/>
      <c r="C216" s="38"/>
      <c r="D216" s="47"/>
    </row>
    <row r="217" spans="1:4" ht="21">
      <c r="A217" s="39" t="s">
        <v>73</v>
      </c>
      <c r="B217" s="40"/>
      <c r="C217" s="40"/>
      <c r="D217" s="40"/>
    </row>
    <row r="218" spans="1:4" ht="23.25">
      <c r="A218" s="398" t="s">
        <v>2</v>
      </c>
      <c r="B218" s="3" t="s">
        <v>3</v>
      </c>
      <c r="C218" s="41" t="s">
        <v>4</v>
      </c>
      <c r="D218" s="76" t="s">
        <v>3</v>
      </c>
    </row>
    <row r="219" spans="1:4" ht="23.25">
      <c r="A219" s="394"/>
      <c r="B219" s="6" t="s">
        <v>5</v>
      </c>
      <c r="C219" s="42" t="s">
        <v>6</v>
      </c>
      <c r="D219" s="77" t="s">
        <v>7</v>
      </c>
    </row>
    <row r="220" spans="1:4" ht="21">
      <c r="A220" s="48" t="s">
        <v>62</v>
      </c>
      <c r="B220" s="43"/>
      <c r="C220" s="30"/>
      <c r="D220" s="45"/>
    </row>
    <row r="221" spans="1:4" ht="21">
      <c r="A221" s="371" t="s">
        <v>577</v>
      </c>
      <c r="B221" s="43">
        <v>417749</v>
      </c>
      <c r="C221" s="30"/>
      <c r="D221" s="45">
        <f aca="true" t="shared" si="8" ref="D221:D227">B221-C221</f>
        <v>417749</v>
      </c>
    </row>
    <row r="222" spans="1:4" ht="21">
      <c r="A222" s="18" t="s">
        <v>578</v>
      </c>
      <c r="B222" s="43">
        <v>294584</v>
      </c>
      <c r="C222" s="30"/>
      <c r="D222" s="45">
        <f t="shared" si="8"/>
        <v>294584</v>
      </c>
    </row>
    <row r="223" spans="1:4" ht="21">
      <c r="A223" s="18" t="s">
        <v>579</v>
      </c>
      <c r="B223" s="43">
        <v>570007</v>
      </c>
      <c r="C223" s="30"/>
      <c r="D223" s="45">
        <f t="shared" si="8"/>
        <v>570007</v>
      </c>
    </row>
    <row r="224" spans="1:4" ht="21">
      <c r="A224" s="18" t="s">
        <v>580</v>
      </c>
      <c r="B224" s="43">
        <v>73843</v>
      </c>
      <c r="C224" s="30"/>
      <c r="D224" s="45">
        <f t="shared" si="8"/>
        <v>73843</v>
      </c>
    </row>
    <row r="225" spans="1:4" ht="21">
      <c r="A225" s="18" t="s">
        <v>581</v>
      </c>
      <c r="B225" s="43">
        <v>357901</v>
      </c>
      <c r="C225" s="30"/>
      <c r="D225" s="45">
        <f t="shared" si="8"/>
        <v>357901</v>
      </c>
    </row>
    <row r="226" spans="1:4" ht="21">
      <c r="A226" s="18" t="s">
        <v>582</v>
      </c>
      <c r="B226" s="43">
        <v>265829</v>
      </c>
      <c r="C226" s="30"/>
      <c r="D226" s="45">
        <f t="shared" si="8"/>
        <v>265829</v>
      </c>
    </row>
    <row r="227" spans="1:6" ht="24" thickBot="1">
      <c r="A227" s="13" t="s">
        <v>52</v>
      </c>
      <c r="B227" s="78">
        <f>SUM(B187:B226)</f>
        <v>4723553</v>
      </c>
      <c r="C227" s="79">
        <f>SUM(C187:C226)</f>
        <v>242824.4</v>
      </c>
      <c r="D227" s="80">
        <f t="shared" si="8"/>
        <v>4480728.6</v>
      </c>
      <c r="F227" s="308"/>
    </row>
    <row r="228" s="81" customFormat="1" ht="21.75" thickTop="1"/>
    <row r="229" s="81" customFormat="1" ht="21"/>
    <row r="230" s="81" customFormat="1" ht="21"/>
    <row r="231" s="81" customFormat="1" ht="21"/>
    <row r="232" s="81" customFormat="1" ht="21"/>
    <row r="233" s="81" customFormat="1" ht="21"/>
    <row r="234" s="81" customFormat="1" ht="21"/>
    <row r="235" s="81" customFormat="1" ht="21"/>
    <row r="236" s="81" customFormat="1" ht="21"/>
    <row r="237" s="81" customFormat="1" ht="21"/>
    <row r="238" s="81" customFormat="1" ht="21"/>
    <row r="239" s="81" customFormat="1" ht="21"/>
    <row r="240" s="81" customFormat="1" ht="21"/>
    <row r="241" s="81" customFormat="1" ht="21"/>
    <row r="242" s="81" customFormat="1" ht="21"/>
    <row r="243" s="81" customFormat="1" ht="21"/>
    <row r="244" s="81" customFormat="1" ht="21"/>
    <row r="245" s="81" customFormat="1" ht="21"/>
    <row r="246" s="81" customFormat="1" ht="21"/>
    <row r="247" s="81" customFormat="1" ht="21"/>
    <row r="248" s="81" customFormat="1" ht="21"/>
    <row r="249" s="81" customFormat="1" ht="21"/>
    <row r="250" s="81" customFormat="1" ht="21"/>
    <row r="251" s="81" customFormat="1" ht="21"/>
    <row r="252" spans="1:4" s="81" customFormat="1" ht="23.25">
      <c r="A252" s="399" t="s">
        <v>0</v>
      </c>
      <c r="B252" s="399"/>
      <c r="C252" s="399"/>
      <c r="D252" s="399"/>
    </row>
    <row r="253" spans="1:4" s="81" customFormat="1" ht="23.25">
      <c r="A253" s="399" t="str">
        <f>A181</f>
        <v>รายงานการจ่ายเงินตามข้อบัญญัติงบประมาณรายจ่าย ประจำปีงบประมาณ  พ.ศ.  2552</v>
      </c>
      <c r="B253" s="399"/>
      <c r="C253" s="399"/>
      <c r="D253" s="399"/>
    </row>
    <row r="254" spans="1:4" s="81" customFormat="1" ht="23.25">
      <c r="A254" s="399" t="str">
        <f>A182</f>
        <v>ตั้งแต่วันที่  1  ตุลาคม  2551  ถึงวันที่  30  พฤศจิกายน  2551</v>
      </c>
      <c r="B254" s="399"/>
      <c r="C254" s="399"/>
      <c r="D254" s="399"/>
    </row>
    <row r="255" spans="1:4" s="81" customFormat="1" ht="23.25">
      <c r="A255" s="388" t="s">
        <v>63</v>
      </c>
      <c r="B255" s="389"/>
      <c r="C255" s="389"/>
      <c r="D255" s="389"/>
    </row>
    <row r="256" spans="1:4" ht="23.25">
      <c r="A256" s="310" t="s">
        <v>2</v>
      </c>
      <c r="B256" s="311" t="s">
        <v>3</v>
      </c>
      <c r="C256" s="312" t="s">
        <v>4</v>
      </c>
      <c r="D256" s="311" t="s">
        <v>3</v>
      </c>
    </row>
    <row r="257" spans="1:4" ht="23.25">
      <c r="A257" s="313"/>
      <c r="B257" s="314" t="s">
        <v>5</v>
      </c>
      <c r="C257" s="315" t="s">
        <v>6</v>
      </c>
      <c r="D257" s="314" t="s">
        <v>7</v>
      </c>
    </row>
    <row r="258" spans="1:4" ht="21">
      <c r="A258" s="316" t="s">
        <v>64</v>
      </c>
      <c r="B258" s="317"/>
      <c r="C258" s="318"/>
      <c r="D258" s="319"/>
    </row>
    <row r="259" spans="1:4" ht="21">
      <c r="A259" s="320" t="s">
        <v>65</v>
      </c>
      <c r="B259" s="321"/>
      <c r="C259" s="322"/>
      <c r="D259" s="323"/>
    </row>
    <row r="260" spans="1:4" ht="21">
      <c r="A260" s="320" t="s">
        <v>488</v>
      </c>
      <c r="B260" s="321">
        <v>142764</v>
      </c>
      <c r="C260" s="322">
        <v>25290</v>
      </c>
      <c r="D260" s="323">
        <f>B260-C260</f>
        <v>117474</v>
      </c>
    </row>
    <row r="261" spans="1:4" ht="21">
      <c r="A261" s="320" t="s">
        <v>489</v>
      </c>
      <c r="B261" s="321">
        <v>93000</v>
      </c>
      <c r="C261" s="322"/>
      <c r="D261" s="323">
        <f>B261-C261</f>
        <v>93000</v>
      </c>
    </row>
    <row r="262" spans="1:4" ht="21">
      <c r="A262" s="320" t="s">
        <v>584</v>
      </c>
      <c r="B262" s="321">
        <v>475000</v>
      </c>
      <c r="C262" s="322"/>
      <c r="D262" s="323">
        <f>B262-C262</f>
        <v>475000</v>
      </c>
    </row>
    <row r="263" spans="1:4" ht="21">
      <c r="A263" s="320" t="s">
        <v>486</v>
      </c>
      <c r="B263" s="321">
        <v>97705</v>
      </c>
      <c r="C263" s="322"/>
      <c r="D263" s="323">
        <f>B263-C263</f>
        <v>97705</v>
      </c>
    </row>
    <row r="264" spans="1:4" ht="21">
      <c r="A264" s="320" t="s">
        <v>487</v>
      </c>
      <c r="B264" s="321">
        <v>100000</v>
      </c>
      <c r="C264" s="322"/>
      <c r="D264" s="323">
        <f>B264-C264</f>
        <v>100000</v>
      </c>
    </row>
    <row r="265" spans="1:4" ht="21">
      <c r="A265" s="320"/>
      <c r="B265" s="321"/>
      <c r="C265" s="322"/>
      <c r="D265" s="323"/>
    </row>
    <row r="266" spans="1:6" ht="24" thickBot="1">
      <c r="A266" s="324" t="s">
        <v>52</v>
      </c>
      <c r="B266" s="325">
        <f>SUM(B260:B265)</f>
        <v>908469</v>
      </c>
      <c r="C266" s="231">
        <f>SUM(C258:C265)</f>
        <v>25290</v>
      </c>
      <c r="D266" s="326">
        <f>B266-C266</f>
        <v>883179</v>
      </c>
      <c r="F266" s="19">
        <f>C142+C175+C227+C266</f>
        <v>1275079.1099999999</v>
      </c>
    </row>
    <row r="267" ht="15" thickTop="1"/>
  </sheetData>
  <mergeCells count="23">
    <mergeCell ref="A254:D254"/>
    <mergeCell ref="A184:A185"/>
    <mergeCell ref="A218:A219"/>
    <mergeCell ref="A252:D252"/>
    <mergeCell ref="A253:D253"/>
    <mergeCell ref="A180:D180"/>
    <mergeCell ref="A181:D181"/>
    <mergeCell ref="A182:D182"/>
    <mergeCell ref="A183:D183"/>
    <mergeCell ref="A146:D146"/>
    <mergeCell ref="A147:D147"/>
    <mergeCell ref="A148:D148"/>
    <mergeCell ref="A149:A150"/>
    <mergeCell ref="A255:D255"/>
    <mergeCell ref="A1:D1"/>
    <mergeCell ref="A2:D2"/>
    <mergeCell ref="A3:D3"/>
    <mergeCell ref="A4:D4"/>
    <mergeCell ref="A75:A76"/>
    <mergeCell ref="A111:A112"/>
    <mergeCell ref="A5:A6"/>
    <mergeCell ref="A39:A40"/>
    <mergeCell ref="A145:D145"/>
  </mergeCells>
  <printOptions/>
  <pageMargins left="0.7480314960629921" right="0.35433070866141736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5"/>
  <sheetViews>
    <sheetView workbookViewId="0" topLeftCell="A1">
      <selection activeCell="A3" sqref="A3:D3"/>
    </sheetView>
  </sheetViews>
  <sheetFormatPr defaultColWidth="9.140625" defaultRowHeight="12.75"/>
  <cols>
    <col min="1" max="1" width="46.28125" style="16" customWidth="1"/>
    <col min="2" max="3" width="13.7109375" style="16" customWidth="1"/>
    <col min="4" max="4" width="14.28125" style="16" customWidth="1"/>
    <col min="5" max="5" width="16.140625" style="16" customWidth="1"/>
    <col min="6" max="16384" width="9.140625" style="16" customWidth="1"/>
  </cols>
  <sheetData>
    <row r="1" spans="1:4" ht="23.25">
      <c r="A1" s="395" t="s">
        <v>0</v>
      </c>
      <c r="B1" s="395"/>
      <c r="C1" s="395"/>
      <c r="D1" s="395"/>
    </row>
    <row r="2" spans="1:4" ht="23.25">
      <c r="A2" s="395" t="s">
        <v>79</v>
      </c>
      <c r="B2" s="395"/>
      <c r="C2" s="395"/>
      <c r="D2" s="395"/>
    </row>
    <row r="3" spans="1:4" ht="23.25">
      <c r="A3" s="395" t="str">
        <f>'รายจ่าย 3 ส่วน'!A3</f>
        <v>ตั้งแต่วันที่  1  ตุลาคม  2551  ถึงวันที่  30  พฤศจิกายน  2551</v>
      </c>
      <c r="B3" s="395"/>
      <c r="C3" s="395"/>
      <c r="D3" s="395"/>
    </row>
    <row r="4" spans="1:4" ht="23.25">
      <c r="A4" s="396"/>
      <c r="B4" s="397"/>
      <c r="C4" s="397"/>
      <c r="D4" s="397"/>
    </row>
    <row r="5" spans="1:4" ht="23.25">
      <c r="A5" s="2" t="s">
        <v>2</v>
      </c>
      <c r="B5" s="3" t="s">
        <v>3</v>
      </c>
      <c r="C5" s="4" t="s">
        <v>4</v>
      </c>
      <c r="D5" s="3" t="s">
        <v>3</v>
      </c>
    </row>
    <row r="6" spans="1:4" ht="23.25">
      <c r="A6" s="5"/>
      <c r="B6" s="6" t="s">
        <v>66</v>
      </c>
      <c r="C6" s="1" t="s">
        <v>6</v>
      </c>
      <c r="D6" s="6" t="s">
        <v>7</v>
      </c>
    </row>
    <row r="7" spans="1:4" ht="23.25">
      <c r="A7" s="7" t="s">
        <v>67</v>
      </c>
      <c r="B7" s="8"/>
      <c r="C7" s="8"/>
      <c r="D7" s="8"/>
    </row>
    <row r="8" spans="1:4" ht="23.25">
      <c r="A8" s="9" t="s">
        <v>68</v>
      </c>
      <c r="B8" s="10"/>
      <c r="C8" s="17"/>
      <c r="D8" s="10"/>
    </row>
    <row r="9" spans="1:4" ht="23.25">
      <c r="A9" s="9" t="s">
        <v>69</v>
      </c>
      <c r="B9" s="10"/>
      <c r="C9" s="17"/>
      <c r="D9" s="10"/>
    </row>
    <row r="10" spans="1:4" ht="23.25">
      <c r="A10" s="12" t="s">
        <v>77</v>
      </c>
      <c r="B10" s="10"/>
      <c r="C10" s="11"/>
      <c r="D10" s="10"/>
    </row>
    <row r="11" spans="1:4" ht="23.25">
      <c r="A11" s="12" t="s">
        <v>78</v>
      </c>
      <c r="B11" s="10"/>
      <c r="C11" s="11"/>
      <c r="D11" s="10"/>
    </row>
    <row r="12" spans="1:4" ht="23.25">
      <c r="A12" s="18" t="s">
        <v>80</v>
      </c>
      <c r="B12" s="10"/>
      <c r="C12" s="11"/>
      <c r="D12" s="10"/>
    </row>
    <row r="13" spans="1:4" ht="23.25">
      <c r="A13" s="9" t="s">
        <v>81</v>
      </c>
      <c r="B13" s="10"/>
      <c r="C13" s="11"/>
      <c r="D13" s="10"/>
    </row>
    <row r="14" spans="1:4" ht="23.25">
      <c r="A14" s="9" t="s">
        <v>82</v>
      </c>
      <c r="B14" s="10"/>
      <c r="C14" s="11"/>
      <c r="D14" s="10"/>
    </row>
    <row r="15" spans="1:5" ht="24" thickBot="1">
      <c r="A15" s="13" t="s">
        <v>52</v>
      </c>
      <c r="B15" s="14"/>
      <c r="C15" s="15"/>
      <c r="D15" s="14"/>
      <c r="E15" s="19">
        <f>D8+D9+D10+D11+D12+D7</f>
        <v>0</v>
      </c>
    </row>
    <row r="16" ht="24" thickTop="1"/>
  </sheetData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workbookViewId="0" topLeftCell="A64">
      <selection activeCell="A36" sqref="A36:J70"/>
    </sheetView>
  </sheetViews>
  <sheetFormatPr defaultColWidth="9.140625" defaultRowHeight="12.75"/>
  <cols>
    <col min="1" max="1" width="3.7109375" style="82" customWidth="1"/>
    <col min="2" max="2" width="9.140625" style="82" customWidth="1"/>
    <col min="3" max="3" width="11.140625" style="82" customWidth="1"/>
    <col min="4" max="4" width="9.140625" style="82" customWidth="1"/>
    <col min="5" max="5" width="11.7109375" style="82" customWidth="1"/>
    <col min="6" max="6" width="11.28125" style="82" bestFit="1" customWidth="1"/>
    <col min="7" max="7" width="11.421875" style="82" customWidth="1"/>
    <col min="8" max="8" width="2.8515625" style="82" customWidth="1"/>
    <col min="9" max="9" width="17.57421875" style="82" customWidth="1"/>
    <col min="10" max="10" width="5.8515625" style="82" customWidth="1"/>
    <col min="11" max="16384" width="9.140625" style="82" customWidth="1"/>
  </cols>
  <sheetData>
    <row r="1" spans="9:10" ht="23.25">
      <c r="I1" s="386" t="s">
        <v>126</v>
      </c>
      <c r="J1" s="386"/>
    </row>
    <row r="2" spans="1:10" ht="28.5" customHeight="1">
      <c r="A2" s="400" t="s">
        <v>0</v>
      </c>
      <c r="B2" s="401"/>
      <c r="C2" s="401"/>
      <c r="D2" s="401"/>
      <c r="E2" s="401"/>
      <c r="F2" s="402"/>
      <c r="G2" s="83" t="s">
        <v>140</v>
      </c>
      <c r="H2" s="84"/>
      <c r="I2" s="84"/>
      <c r="J2" s="85"/>
    </row>
    <row r="3" spans="1:10" ht="24" customHeight="1">
      <c r="A3" s="383" t="s">
        <v>127</v>
      </c>
      <c r="B3" s="384"/>
      <c r="C3" s="384"/>
      <c r="D3" s="384"/>
      <c r="E3" s="384"/>
      <c r="F3" s="384"/>
      <c r="G3" s="86" t="s">
        <v>141</v>
      </c>
      <c r="H3" s="87"/>
      <c r="I3" s="88"/>
      <c r="J3" s="89"/>
    </row>
    <row r="4" spans="1:10" ht="8.25" customHeight="1">
      <c r="A4" s="90"/>
      <c r="B4" s="91"/>
      <c r="C4" s="91"/>
      <c r="D4" s="91"/>
      <c r="E4" s="91"/>
      <c r="F4" s="91"/>
      <c r="G4" s="90"/>
      <c r="H4" s="91"/>
      <c r="I4" s="91"/>
      <c r="J4" s="92"/>
    </row>
    <row r="5" spans="1:10" ht="28.5" customHeight="1">
      <c r="A5" s="93" t="s">
        <v>484</v>
      </c>
      <c r="B5" s="94"/>
      <c r="C5" s="94"/>
      <c r="D5" s="94"/>
      <c r="E5" s="112" t="s">
        <v>525</v>
      </c>
      <c r="F5" s="94"/>
      <c r="G5" s="94"/>
      <c r="H5" s="85" t="s">
        <v>128</v>
      </c>
      <c r="I5" s="95">
        <v>891254.14</v>
      </c>
      <c r="J5" s="303" t="s">
        <v>319</v>
      </c>
    </row>
    <row r="6" spans="1:10" ht="23.25">
      <c r="A6" s="97" t="s">
        <v>142</v>
      </c>
      <c r="B6" s="94"/>
      <c r="C6" s="94"/>
      <c r="D6" s="94"/>
      <c r="E6" s="94"/>
      <c r="F6" s="94"/>
      <c r="G6" s="94"/>
      <c r="H6" s="89"/>
      <c r="I6" s="98"/>
      <c r="J6" s="99"/>
    </row>
    <row r="7" spans="1:10" ht="8.25" customHeight="1">
      <c r="A7" s="93"/>
      <c r="B7" s="94"/>
      <c r="C7" s="94"/>
      <c r="D7" s="94"/>
      <c r="E7" s="94"/>
      <c r="F7" s="94"/>
      <c r="G7" s="94"/>
      <c r="H7" s="89"/>
      <c r="I7" s="98"/>
      <c r="J7" s="99"/>
    </row>
    <row r="8" spans="1:10" ht="23.25">
      <c r="A8" s="93"/>
      <c r="B8" s="380" t="s">
        <v>130</v>
      </c>
      <c r="C8" s="381"/>
      <c r="D8" s="380" t="s">
        <v>131</v>
      </c>
      <c r="E8" s="380"/>
      <c r="F8" s="380" t="s">
        <v>132</v>
      </c>
      <c r="G8" s="380"/>
      <c r="H8" s="89"/>
      <c r="I8" s="98"/>
      <c r="J8" s="89"/>
    </row>
    <row r="9" spans="1:10" ht="23.25">
      <c r="A9" s="93"/>
      <c r="B9" s="375" t="s">
        <v>526</v>
      </c>
      <c r="C9" s="375"/>
      <c r="D9" s="375" t="s">
        <v>526</v>
      </c>
      <c r="E9" s="375"/>
      <c r="F9" s="376">
        <v>327868.54</v>
      </c>
      <c r="G9" s="376"/>
      <c r="H9" s="89"/>
      <c r="I9" s="98">
        <f>F9</f>
        <v>327868.54</v>
      </c>
      <c r="J9" s="89"/>
    </row>
    <row r="10" spans="1:10" ht="23.25">
      <c r="A10" s="93"/>
      <c r="B10" s="379"/>
      <c r="C10" s="379"/>
      <c r="D10" s="379"/>
      <c r="E10" s="379"/>
      <c r="F10" s="377"/>
      <c r="G10" s="377"/>
      <c r="H10" s="89"/>
      <c r="I10" s="98"/>
      <c r="J10" s="89"/>
    </row>
    <row r="11" spans="1:10" ht="25.5" customHeight="1">
      <c r="A11" s="97" t="s">
        <v>143</v>
      </c>
      <c r="B11" s="94"/>
      <c r="C11" s="94"/>
      <c r="D11" s="94"/>
      <c r="E11" s="94"/>
      <c r="F11" s="94"/>
      <c r="G11" s="94"/>
      <c r="H11" s="89"/>
      <c r="I11" s="98"/>
      <c r="J11" s="89"/>
    </row>
    <row r="12" spans="1:10" ht="8.25" customHeight="1">
      <c r="A12" s="93"/>
      <c r="B12" s="94"/>
      <c r="C12" s="94"/>
      <c r="D12" s="94"/>
      <c r="E12" s="94"/>
      <c r="F12" s="94"/>
      <c r="G12" s="94"/>
      <c r="H12" s="89"/>
      <c r="I12" s="98"/>
      <c r="J12" s="89"/>
    </row>
    <row r="13" spans="1:10" ht="23.25">
      <c r="A13" s="93"/>
      <c r="B13" s="380" t="s">
        <v>133</v>
      </c>
      <c r="C13" s="380"/>
      <c r="D13" s="380" t="s">
        <v>134</v>
      </c>
      <c r="E13" s="380"/>
      <c r="F13" s="380" t="s">
        <v>132</v>
      </c>
      <c r="G13" s="380"/>
      <c r="H13" s="89"/>
      <c r="I13" s="98"/>
      <c r="J13" s="89"/>
    </row>
    <row r="14" spans="1:10" ht="23.25">
      <c r="A14" s="93"/>
      <c r="B14" s="378">
        <v>39287</v>
      </c>
      <c r="C14" s="378"/>
      <c r="D14" s="379" t="s">
        <v>135</v>
      </c>
      <c r="E14" s="379"/>
      <c r="F14" s="377">
        <v>2000</v>
      </c>
      <c r="G14" s="377"/>
      <c r="H14" s="89"/>
      <c r="I14" s="98"/>
      <c r="J14" s="89"/>
    </row>
    <row r="15" spans="1:10" ht="23.25">
      <c r="A15" s="93"/>
      <c r="B15" s="379" t="s">
        <v>136</v>
      </c>
      <c r="C15" s="379"/>
      <c r="D15" s="385">
        <v>9167145</v>
      </c>
      <c r="E15" s="385"/>
      <c r="F15" s="377">
        <v>9000</v>
      </c>
      <c r="G15" s="377"/>
      <c r="H15" s="89"/>
      <c r="I15" s="98"/>
      <c r="J15" s="89"/>
    </row>
    <row r="16" spans="1:10" ht="23.25">
      <c r="A16" s="93"/>
      <c r="B16" s="379" t="s">
        <v>527</v>
      </c>
      <c r="C16" s="379"/>
      <c r="D16" s="385">
        <v>9167636</v>
      </c>
      <c r="E16" s="385"/>
      <c r="F16" s="377">
        <v>7141</v>
      </c>
      <c r="G16" s="377"/>
      <c r="H16" s="89"/>
      <c r="I16" s="98"/>
      <c r="J16" s="89"/>
    </row>
    <row r="17" spans="1:10" ht="23.25">
      <c r="A17" s="93"/>
      <c r="B17" s="379" t="s">
        <v>527</v>
      </c>
      <c r="C17" s="379"/>
      <c r="D17" s="385">
        <v>9167638</v>
      </c>
      <c r="E17" s="385"/>
      <c r="F17" s="377">
        <v>700</v>
      </c>
      <c r="G17" s="377"/>
      <c r="H17" s="89"/>
      <c r="I17" s="98"/>
      <c r="J17" s="89"/>
    </row>
    <row r="18" spans="1:10" ht="23.25">
      <c r="A18" s="93"/>
      <c r="B18" s="379" t="s">
        <v>528</v>
      </c>
      <c r="C18" s="379"/>
      <c r="D18" s="385">
        <v>9167643</v>
      </c>
      <c r="E18" s="385"/>
      <c r="F18" s="377">
        <v>186990</v>
      </c>
      <c r="G18" s="377"/>
      <c r="H18" s="89"/>
      <c r="I18" s="98"/>
      <c r="J18" s="89"/>
    </row>
    <row r="19" spans="1:10" ht="23.25">
      <c r="A19" s="93"/>
      <c r="B19" s="379" t="s">
        <v>528</v>
      </c>
      <c r="C19" s="379"/>
      <c r="D19" s="385">
        <v>9167644</v>
      </c>
      <c r="E19" s="385"/>
      <c r="F19" s="377">
        <v>58600</v>
      </c>
      <c r="G19" s="377"/>
      <c r="H19" s="89"/>
      <c r="I19" s="98">
        <f>F14+F15+F16+F17+F18+F19</f>
        <v>264431</v>
      </c>
      <c r="J19" s="89"/>
    </row>
    <row r="20" spans="1:10" ht="23.25">
      <c r="A20" s="93"/>
      <c r="B20" s="379"/>
      <c r="C20" s="379"/>
      <c r="D20" s="385"/>
      <c r="E20" s="385"/>
      <c r="F20" s="377"/>
      <c r="G20" s="377"/>
      <c r="H20" s="89"/>
      <c r="I20" s="98"/>
      <c r="J20" s="89"/>
    </row>
    <row r="21" spans="1:10" ht="23.25">
      <c r="A21" s="93"/>
      <c r="B21" s="100"/>
      <c r="C21" s="100"/>
      <c r="D21" s="333"/>
      <c r="E21" s="333"/>
      <c r="F21" s="102"/>
      <c r="G21" s="102"/>
      <c r="H21" s="89"/>
      <c r="I21" s="98"/>
      <c r="J21" s="89"/>
    </row>
    <row r="22" spans="1:10" ht="23.25">
      <c r="A22" s="93"/>
      <c r="B22" s="379"/>
      <c r="C22" s="379"/>
      <c r="D22" s="385"/>
      <c r="E22" s="385"/>
      <c r="F22" s="377"/>
      <c r="G22" s="377"/>
      <c r="H22" s="89"/>
      <c r="I22" s="98"/>
      <c r="J22" s="89"/>
    </row>
    <row r="23" spans="1:10" ht="23.25">
      <c r="A23" s="93"/>
      <c r="B23" s="379"/>
      <c r="C23" s="379"/>
      <c r="D23" s="379"/>
      <c r="E23" s="379"/>
      <c r="F23" s="382"/>
      <c r="G23" s="382"/>
      <c r="H23" s="89"/>
      <c r="I23" s="98"/>
      <c r="J23" s="89"/>
    </row>
    <row r="24" spans="1:10" ht="23.25">
      <c r="A24" s="97" t="s">
        <v>144</v>
      </c>
      <c r="B24" s="94"/>
      <c r="C24" s="94"/>
      <c r="D24" s="94"/>
      <c r="E24" s="94"/>
      <c r="F24" s="94"/>
      <c r="G24" s="94"/>
      <c r="H24" s="89"/>
      <c r="I24" s="98"/>
      <c r="J24" s="89"/>
    </row>
    <row r="25" spans="1:10" ht="27" customHeight="1">
      <c r="A25" s="105" t="s">
        <v>137</v>
      </c>
      <c r="B25" s="94"/>
      <c r="C25" s="94"/>
      <c r="D25" s="94"/>
      <c r="E25" s="94"/>
      <c r="F25" s="94"/>
      <c r="G25" s="94"/>
      <c r="H25" s="89"/>
      <c r="I25" s="98"/>
      <c r="J25" s="89"/>
    </row>
    <row r="26" spans="1:10" ht="23.25">
      <c r="A26" s="93"/>
      <c r="B26" s="94"/>
      <c r="C26" s="94"/>
      <c r="D26" s="94"/>
      <c r="E26" s="94"/>
      <c r="F26" s="94"/>
      <c r="G26" s="94"/>
      <c r="H26" s="89"/>
      <c r="I26" s="98"/>
      <c r="J26" s="89"/>
    </row>
    <row r="27" spans="1:10" ht="23.25">
      <c r="A27" s="93"/>
      <c r="B27" s="94"/>
      <c r="C27" s="94"/>
      <c r="D27" s="94"/>
      <c r="E27" s="94"/>
      <c r="F27" s="94"/>
      <c r="G27" s="94"/>
      <c r="H27" s="89"/>
      <c r="I27" s="98"/>
      <c r="J27" s="89"/>
    </row>
    <row r="28" spans="1:10" ht="23.25">
      <c r="A28" s="93"/>
      <c r="B28" s="94"/>
      <c r="C28" s="94"/>
      <c r="D28" s="94"/>
      <c r="E28" s="94"/>
      <c r="F28" s="94"/>
      <c r="G28" s="94"/>
      <c r="H28" s="89"/>
      <c r="I28" s="98"/>
      <c r="J28" s="89"/>
    </row>
    <row r="29" spans="1:10" ht="23.25">
      <c r="A29" s="93" t="s">
        <v>485</v>
      </c>
      <c r="B29" s="94"/>
      <c r="C29" s="94"/>
      <c r="D29" s="112" t="str">
        <f>E5</f>
        <v>วันที่  30  พฤศจิกายน  2551</v>
      </c>
      <c r="E29" s="94"/>
      <c r="F29" s="94"/>
      <c r="G29" s="94"/>
      <c r="H29" s="89"/>
      <c r="I29" s="106">
        <f>I5++++++I9-I19</f>
        <v>954691.6799999999</v>
      </c>
      <c r="J29" s="89"/>
    </row>
    <row r="30" spans="1:10" ht="8.25" customHeight="1">
      <c r="A30" s="90"/>
      <c r="B30" s="91"/>
      <c r="C30" s="91"/>
      <c r="D30" s="91"/>
      <c r="E30" s="91"/>
      <c r="F30" s="94"/>
      <c r="G30" s="94"/>
      <c r="H30" s="89"/>
      <c r="I30" s="91"/>
      <c r="J30" s="92"/>
    </row>
    <row r="31" spans="1:10" ht="30" customHeight="1">
      <c r="A31" s="97" t="s">
        <v>138</v>
      </c>
      <c r="B31" s="94"/>
      <c r="C31" s="94"/>
      <c r="D31" s="94"/>
      <c r="E31" s="94"/>
      <c r="F31" s="83" t="s">
        <v>145</v>
      </c>
      <c r="G31" s="84"/>
      <c r="H31" s="107"/>
      <c r="I31" s="107"/>
      <c r="J31" s="85"/>
    </row>
    <row r="32" spans="1:10" ht="30" customHeight="1">
      <c r="A32" s="97"/>
      <c r="B32" s="94"/>
      <c r="C32" s="94"/>
      <c r="D32" s="94"/>
      <c r="E32" s="94"/>
      <c r="F32" s="86"/>
      <c r="G32" s="88"/>
      <c r="H32" s="94"/>
      <c r="I32" s="94"/>
      <c r="J32" s="89"/>
    </row>
    <row r="33" spans="1:10" ht="22.5" customHeight="1">
      <c r="A33" s="93"/>
      <c r="B33" s="94"/>
      <c r="C33" s="94"/>
      <c r="D33" s="94"/>
      <c r="E33" s="94"/>
      <c r="F33" s="93"/>
      <c r="G33" s="94"/>
      <c r="H33" s="94"/>
      <c r="I33" s="94"/>
      <c r="J33" s="89"/>
    </row>
    <row r="34" spans="1:10" ht="22.5" customHeight="1">
      <c r="A34" s="93"/>
      <c r="B34" s="94"/>
      <c r="C34" s="94"/>
      <c r="D34" s="94"/>
      <c r="E34" s="94"/>
      <c r="F34" s="93"/>
      <c r="G34" s="94"/>
      <c r="H34" s="94"/>
      <c r="I34" s="94"/>
      <c r="J34" s="89"/>
    </row>
    <row r="35" spans="1:10" ht="23.25">
      <c r="A35" s="90"/>
      <c r="B35" s="91"/>
      <c r="C35" s="91"/>
      <c r="D35" s="91"/>
      <c r="E35" s="91"/>
      <c r="F35" s="90"/>
      <c r="G35" s="91"/>
      <c r="H35" s="91"/>
      <c r="I35" s="91"/>
      <c r="J35" s="92"/>
    </row>
    <row r="36" spans="1:10" s="94" customFormat="1" ht="23.25">
      <c r="A36" s="91"/>
      <c r="B36" s="91"/>
      <c r="C36" s="91"/>
      <c r="D36" s="91"/>
      <c r="E36" s="91"/>
      <c r="F36" s="91"/>
      <c r="G36" s="91"/>
      <c r="H36" s="91"/>
      <c r="I36" s="386" t="s">
        <v>126</v>
      </c>
      <c r="J36" s="386"/>
    </row>
    <row r="37" spans="1:10" ht="28.5" customHeight="1">
      <c r="A37" s="387" t="s">
        <v>0</v>
      </c>
      <c r="B37" s="380"/>
      <c r="C37" s="380"/>
      <c r="D37" s="380"/>
      <c r="E37" s="380"/>
      <c r="F37" s="373"/>
      <c r="G37" s="86" t="s">
        <v>146</v>
      </c>
      <c r="H37" s="88"/>
      <c r="I37" s="88"/>
      <c r="J37" s="89"/>
    </row>
    <row r="38" spans="1:10" ht="24" customHeight="1">
      <c r="A38" s="383" t="s">
        <v>127</v>
      </c>
      <c r="B38" s="384"/>
      <c r="C38" s="384"/>
      <c r="D38" s="384"/>
      <c r="E38" s="384"/>
      <c r="F38" s="384"/>
      <c r="G38" s="86" t="s">
        <v>147</v>
      </c>
      <c r="H38" s="87"/>
      <c r="I38" s="88"/>
      <c r="J38" s="89"/>
    </row>
    <row r="39" spans="1:10" ht="8.25" customHeight="1">
      <c r="A39" s="90"/>
      <c r="B39" s="91"/>
      <c r="C39" s="91"/>
      <c r="D39" s="91"/>
      <c r="E39" s="91"/>
      <c r="F39" s="91"/>
      <c r="G39" s="90"/>
      <c r="H39" s="91"/>
      <c r="I39" s="91"/>
      <c r="J39" s="92"/>
    </row>
    <row r="40" spans="1:10" ht="28.5" customHeight="1">
      <c r="A40" s="93" t="s">
        <v>484</v>
      </c>
      <c r="B40" s="94"/>
      <c r="C40" s="94"/>
      <c r="D40" s="94"/>
      <c r="E40" s="112" t="s">
        <v>525</v>
      </c>
      <c r="F40" s="94"/>
      <c r="G40" s="94"/>
      <c r="H40" s="85" t="s">
        <v>128</v>
      </c>
      <c r="I40" s="95">
        <v>327868.54</v>
      </c>
      <c r="J40" s="96" t="s">
        <v>129</v>
      </c>
    </row>
    <row r="41" spans="1:10" ht="23.25">
      <c r="A41" s="97" t="s">
        <v>142</v>
      </c>
      <c r="B41" s="94"/>
      <c r="C41" s="94"/>
      <c r="D41" s="94"/>
      <c r="E41" s="94"/>
      <c r="F41" s="94"/>
      <c r="G41" s="94"/>
      <c r="H41" s="89"/>
      <c r="I41" s="98"/>
      <c r="J41" s="99"/>
    </row>
    <row r="42" spans="1:10" ht="8.25" customHeight="1">
      <c r="A42" s="93"/>
      <c r="B42" s="94"/>
      <c r="C42" s="94"/>
      <c r="D42" s="94"/>
      <c r="E42" s="94"/>
      <c r="F42" s="94"/>
      <c r="G42" s="94"/>
      <c r="H42" s="89"/>
      <c r="I42" s="98"/>
      <c r="J42" s="99"/>
    </row>
    <row r="43" spans="1:10" ht="23.25">
      <c r="A43" s="93"/>
      <c r="B43" s="380" t="s">
        <v>130</v>
      </c>
      <c r="C43" s="381"/>
      <c r="D43" s="380" t="s">
        <v>131</v>
      </c>
      <c r="E43" s="380"/>
      <c r="F43" s="380" t="s">
        <v>132</v>
      </c>
      <c r="G43" s="380"/>
      <c r="H43" s="89"/>
      <c r="I43" s="98"/>
      <c r="J43" s="89"/>
    </row>
    <row r="44" spans="1:10" ht="23.25">
      <c r="A44" s="93"/>
      <c r="B44" s="108"/>
      <c r="C44" s="108"/>
      <c r="D44" s="108"/>
      <c r="E44" s="108"/>
      <c r="F44" s="109"/>
      <c r="G44" s="109"/>
      <c r="H44" s="89"/>
      <c r="I44" s="98"/>
      <c r="J44" s="89"/>
    </row>
    <row r="45" spans="1:10" ht="23.25">
      <c r="A45" s="93"/>
      <c r="B45" s="110"/>
      <c r="C45" s="110"/>
      <c r="D45" s="110"/>
      <c r="E45" s="110"/>
      <c r="F45" s="109"/>
      <c r="G45" s="109"/>
      <c r="H45" s="89"/>
      <c r="I45" s="98"/>
      <c r="J45" s="89"/>
    </row>
    <row r="46" spans="1:10" ht="23.25">
      <c r="A46" s="93"/>
      <c r="B46" s="110"/>
      <c r="C46" s="103"/>
      <c r="D46" s="110"/>
      <c r="E46" s="110"/>
      <c r="F46" s="110"/>
      <c r="G46" s="110"/>
      <c r="H46" s="89"/>
      <c r="I46" s="98"/>
      <c r="J46" s="89"/>
    </row>
    <row r="47" spans="1:10" ht="23.25">
      <c r="A47" s="93"/>
      <c r="B47" s="110"/>
      <c r="C47" s="103"/>
      <c r="D47" s="110"/>
      <c r="E47" s="110"/>
      <c r="F47" s="110"/>
      <c r="G47" s="110"/>
      <c r="H47" s="89"/>
      <c r="I47" s="98"/>
      <c r="J47" s="89"/>
    </row>
    <row r="48" spans="1:10" ht="25.5" customHeight="1">
      <c r="A48" s="97" t="s">
        <v>143</v>
      </c>
      <c r="B48" s="94"/>
      <c r="C48" s="94"/>
      <c r="D48" s="94"/>
      <c r="E48" s="94"/>
      <c r="F48" s="94"/>
      <c r="G48" s="94"/>
      <c r="H48" s="89"/>
      <c r="I48" s="98"/>
      <c r="J48" s="89"/>
    </row>
    <row r="49" spans="1:10" ht="8.25" customHeight="1">
      <c r="A49" s="93"/>
      <c r="B49" s="94"/>
      <c r="C49" s="94"/>
      <c r="D49" s="94"/>
      <c r="E49" s="94"/>
      <c r="F49" s="94"/>
      <c r="G49" s="94"/>
      <c r="H49" s="89"/>
      <c r="I49" s="98"/>
      <c r="J49" s="89"/>
    </row>
    <row r="50" spans="1:10" ht="23.25">
      <c r="A50" s="93"/>
      <c r="B50" s="380" t="s">
        <v>133</v>
      </c>
      <c r="C50" s="380"/>
      <c r="D50" s="380" t="s">
        <v>134</v>
      </c>
      <c r="E50" s="380"/>
      <c r="F50" s="380" t="s">
        <v>132</v>
      </c>
      <c r="G50" s="380"/>
      <c r="H50" s="89"/>
      <c r="I50" s="98"/>
      <c r="J50" s="89"/>
    </row>
    <row r="51" spans="1:10" ht="23.25">
      <c r="A51" s="93"/>
      <c r="B51" s="379" t="s">
        <v>528</v>
      </c>
      <c r="C51" s="379"/>
      <c r="D51" s="375" t="s">
        <v>529</v>
      </c>
      <c r="E51" s="375"/>
      <c r="F51" s="376">
        <v>327868.54</v>
      </c>
      <c r="G51" s="376"/>
      <c r="H51" s="89"/>
      <c r="I51" s="98">
        <f>F51</f>
        <v>327868.54</v>
      </c>
      <c r="J51" s="89"/>
    </row>
    <row r="52" spans="1:10" ht="23.25">
      <c r="A52" s="93"/>
      <c r="B52" s="309"/>
      <c r="C52" s="309"/>
      <c r="D52" s="309"/>
      <c r="E52" s="309"/>
      <c r="F52" s="309"/>
      <c r="G52" s="309"/>
      <c r="H52" s="89"/>
      <c r="I52" s="98"/>
      <c r="J52" s="89"/>
    </row>
    <row r="53" spans="1:10" ht="23.25">
      <c r="A53" s="93"/>
      <c r="B53" s="111"/>
      <c r="C53" s="111"/>
      <c r="D53" s="111"/>
      <c r="E53" s="111"/>
      <c r="F53" s="109"/>
      <c r="G53" s="109"/>
      <c r="H53" s="89"/>
      <c r="I53" s="98"/>
      <c r="J53" s="89"/>
    </row>
    <row r="54" spans="1:10" ht="23.25">
      <c r="A54" s="93"/>
      <c r="B54" s="111"/>
      <c r="C54" s="111"/>
      <c r="D54" s="111"/>
      <c r="E54" s="111"/>
      <c r="F54" s="109"/>
      <c r="G54" s="109"/>
      <c r="H54" s="89"/>
      <c r="I54" s="98"/>
      <c r="J54" s="89"/>
    </row>
    <row r="55" spans="1:10" ht="23.25">
      <c r="A55" s="93"/>
      <c r="B55" s="111"/>
      <c r="C55" s="111"/>
      <c r="D55" s="111"/>
      <c r="E55" s="111"/>
      <c r="F55" s="109"/>
      <c r="G55" s="109"/>
      <c r="H55" s="89"/>
      <c r="I55" s="98"/>
      <c r="J55" s="89"/>
    </row>
    <row r="56" spans="1:10" ht="23.25">
      <c r="A56" s="97" t="s">
        <v>144</v>
      </c>
      <c r="B56" s="94"/>
      <c r="C56" s="94"/>
      <c r="D56" s="94"/>
      <c r="E56" s="94"/>
      <c r="F56" s="94"/>
      <c r="G56" s="94"/>
      <c r="H56" s="89"/>
      <c r="I56" s="98"/>
      <c r="J56" s="89"/>
    </row>
    <row r="57" spans="1:10" ht="27" customHeight="1">
      <c r="A57" s="105" t="s">
        <v>137</v>
      </c>
      <c r="B57" s="94"/>
      <c r="C57" s="94"/>
      <c r="D57" s="94"/>
      <c r="E57" s="94"/>
      <c r="F57" s="94"/>
      <c r="G57" s="94"/>
      <c r="H57" s="89"/>
      <c r="I57" s="98"/>
      <c r="J57" s="89"/>
    </row>
    <row r="58" spans="1:10" ht="23.25">
      <c r="A58" s="93"/>
      <c r="B58" s="112" t="s">
        <v>139</v>
      </c>
      <c r="C58" s="113"/>
      <c r="D58" s="113"/>
      <c r="E58" s="113"/>
      <c r="F58" s="113"/>
      <c r="G58" s="113"/>
      <c r="H58" s="89"/>
      <c r="I58" s="114"/>
      <c r="J58" s="89"/>
    </row>
    <row r="59" spans="1:10" ht="23.25">
      <c r="A59" s="93"/>
      <c r="B59" s="94"/>
      <c r="C59" s="113"/>
      <c r="D59" s="94"/>
      <c r="E59" s="94"/>
      <c r="F59" s="94"/>
      <c r="G59" s="94"/>
      <c r="H59" s="89"/>
      <c r="I59" s="98"/>
      <c r="J59" s="89"/>
    </row>
    <row r="60" spans="1:10" ht="23.25">
      <c r="A60" s="93"/>
      <c r="B60" s="94"/>
      <c r="C60" s="113"/>
      <c r="D60" s="94"/>
      <c r="E60" s="94"/>
      <c r="F60" s="94"/>
      <c r="G60" s="94"/>
      <c r="H60" s="89"/>
      <c r="I60" s="98"/>
      <c r="J60" s="89"/>
    </row>
    <row r="61" spans="1:10" ht="23.25">
      <c r="A61" s="93"/>
      <c r="B61" s="94"/>
      <c r="C61" s="113"/>
      <c r="D61" s="94"/>
      <c r="E61" s="94"/>
      <c r="F61" s="94"/>
      <c r="G61" s="94"/>
      <c r="H61" s="89"/>
      <c r="I61" s="98"/>
      <c r="J61" s="89"/>
    </row>
    <row r="62" spans="1:10" ht="23.25">
      <c r="A62" s="93"/>
      <c r="B62" s="94"/>
      <c r="C62" s="113"/>
      <c r="D62" s="94"/>
      <c r="E62" s="94"/>
      <c r="F62" s="94"/>
      <c r="G62" s="94"/>
      <c r="H62" s="89"/>
      <c r="I62" s="98"/>
      <c r="J62" s="89"/>
    </row>
    <row r="63" spans="1:10" ht="23.25">
      <c r="A63" s="93"/>
      <c r="B63" s="94"/>
      <c r="C63" s="94"/>
      <c r="D63" s="94"/>
      <c r="E63" s="94"/>
      <c r="F63" s="94"/>
      <c r="G63" s="94"/>
      <c r="H63" s="89"/>
      <c r="I63" s="98"/>
      <c r="J63" s="89"/>
    </row>
    <row r="64" spans="1:10" ht="23.25">
      <c r="A64" s="93" t="s">
        <v>485</v>
      </c>
      <c r="B64" s="94"/>
      <c r="C64" s="94"/>
      <c r="D64" s="112" t="str">
        <f>E40</f>
        <v>วันที่  30  พฤศจิกายน  2551</v>
      </c>
      <c r="E64" s="94"/>
      <c r="F64" s="94"/>
      <c r="G64" s="94"/>
      <c r="H64" s="89"/>
      <c r="I64" s="106">
        <f>I40-I51</f>
        <v>0</v>
      </c>
      <c r="J64" s="89"/>
    </row>
    <row r="65" spans="1:10" ht="8.25" customHeight="1">
      <c r="A65" s="90"/>
      <c r="B65" s="91"/>
      <c r="C65" s="91"/>
      <c r="D65" s="91"/>
      <c r="E65" s="91"/>
      <c r="F65" s="94"/>
      <c r="G65" s="94"/>
      <c r="H65" s="89"/>
      <c r="I65" s="91"/>
      <c r="J65" s="92"/>
    </row>
    <row r="66" spans="1:10" ht="30" customHeight="1">
      <c r="A66" s="97" t="s">
        <v>138</v>
      </c>
      <c r="B66" s="94"/>
      <c r="C66" s="94"/>
      <c r="D66" s="94"/>
      <c r="E66" s="94"/>
      <c r="F66" s="83" t="s">
        <v>145</v>
      </c>
      <c r="G66" s="84"/>
      <c r="H66" s="107"/>
      <c r="I66" s="107"/>
      <c r="J66" s="85"/>
    </row>
    <row r="67" spans="1:10" ht="30" customHeight="1">
      <c r="A67" s="93"/>
      <c r="B67" s="94"/>
      <c r="C67" s="94"/>
      <c r="D67" s="94"/>
      <c r="E67" s="94"/>
      <c r="F67" s="93"/>
      <c r="G67" s="94"/>
      <c r="H67" s="94"/>
      <c r="I67" s="94"/>
      <c r="J67" s="89"/>
    </row>
    <row r="68" spans="1:10" ht="22.5" customHeight="1">
      <c r="A68" s="93"/>
      <c r="B68" s="94"/>
      <c r="C68" s="94"/>
      <c r="D68" s="94"/>
      <c r="E68" s="94"/>
      <c r="F68" s="93"/>
      <c r="G68" s="94"/>
      <c r="H68" s="94"/>
      <c r="I68" s="94"/>
      <c r="J68" s="89"/>
    </row>
    <row r="69" spans="1:10" ht="23.25">
      <c r="A69" s="93"/>
      <c r="B69" s="94"/>
      <c r="C69" s="94"/>
      <c r="D69" s="94"/>
      <c r="E69" s="94"/>
      <c r="F69" s="93"/>
      <c r="G69" s="94"/>
      <c r="H69" s="94"/>
      <c r="I69" s="94"/>
      <c r="J69" s="89"/>
    </row>
    <row r="70" spans="1:10" ht="23.25">
      <c r="A70" s="90"/>
      <c r="B70" s="91"/>
      <c r="C70" s="91"/>
      <c r="D70" s="91"/>
      <c r="E70" s="91"/>
      <c r="F70" s="90"/>
      <c r="G70" s="91"/>
      <c r="H70" s="91"/>
      <c r="I70" s="91"/>
      <c r="J70" s="92"/>
    </row>
    <row r="71" spans="9:10" ht="23.25">
      <c r="I71" s="386" t="s">
        <v>126</v>
      </c>
      <c r="J71" s="386"/>
    </row>
    <row r="72" spans="1:10" ht="28.5" customHeight="1">
      <c r="A72" s="400" t="s">
        <v>0</v>
      </c>
      <c r="B72" s="401"/>
      <c r="C72" s="401"/>
      <c r="D72" s="401"/>
      <c r="E72" s="401"/>
      <c r="F72" s="402"/>
      <c r="G72" s="83" t="s">
        <v>140</v>
      </c>
      <c r="H72" s="84"/>
      <c r="I72" s="84"/>
      <c r="J72" s="85"/>
    </row>
    <row r="73" spans="1:10" ht="24" customHeight="1">
      <c r="A73" s="383" t="s">
        <v>127</v>
      </c>
      <c r="B73" s="384"/>
      <c r="C73" s="384"/>
      <c r="D73" s="384"/>
      <c r="E73" s="384"/>
      <c r="F73" s="384"/>
      <c r="G73" s="86" t="s">
        <v>148</v>
      </c>
      <c r="H73" s="87"/>
      <c r="I73" s="88"/>
      <c r="J73" s="89"/>
    </row>
    <row r="74" spans="1:10" ht="8.25" customHeight="1">
      <c r="A74" s="90"/>
      <c r="B74" s="91"/>
      <c r="C74" s="91"/>
      <c r="D74" s="91"/>
      <c r="E74" s="91"/>
      <c r="F74" s="91"/>
      <c r="G74" s="90"/>
      <c r="H74" s="91"/>
      <c r="I74" s="91"/>
      <c r="J74" s="92"/>
    </row>
    <row r="75" spans="1:10" ht="28.5" customHeight="1">
      <c r="A75" s="93" t="s">
        <v>484</v>
      </c>
      <c r="B75" s="94"/>
      <c r="C75" s="94"/>
      <c r="D75" s="94"/>
      <c r="E75" s="112" t="s">
        <v>492</v>
      </c>
      <c r="F75" s="94"/>
      <c r="G75" s="94"/>
      <c r="H75" s="85" t="s">
        <v>128</v>
      </c>
      <c r="I75" s="95">
        <v>360974.15</v>
      </c>
      <c r="J75" s="96" t="s">
        <v>129</v>
      </c>
    </row>
    <row r="76" spans="1:10" ht="23.25">
      <c r="A76" s="97" t="s">
        <v>142</v>
      </c>
      <c r="B76" s="94"/>
      <c r="C76" s="94"/>
      <c r="D76" s="94"/>
      <c r="E76" s="94"/>
      <c r="F76" s="94"/>
      <c r="G76" s="94"/>
      <c r="H76" s="89"/>
      <c r="I76" s="98"/>
      <c r="J76" s="99"/>
    </row>
    <row r="77" spans="1:10" ht="8.25" customHeight="1">
      <c r="A77" s="93"/>
      <c r="B77" s="94"/>
      <c r="C77" s="94"/>
      <c r="D77" s="94"/>
      <c r="E77" s="94"/>
      <c r="F77" s="94"/>
      <c r="G77" s="94"/>
      <c r="H77" s="89"/>
      <c r="I77" s="98"/>
      <c r="J77" s="99"/>
    </row>
    <row r="78" spans="1:10" ht="23.25">
      <c r="A78" s="93"/>
      <c r="B78" s="380" t="s">
        <v>130</v>
      </c>
      <c r="C78" s="381"/>
      <c r="D78" s="380" t="s">
        <v>131</v>
      </c>
      <c r="E78" s="380"/>
      <c r="F78" s="380" t="s">
        <v>132</v>
      </c>
      <c r="G78" s="380"/>
      <c r="H78" s="89"/>
      <c r="I78" s="98"/>
      <c r="J78" s="89"/>
    </row>
    <row r="79" spans="1:10" ht="23.25">
      <c r="A79" s="93"/>
      <c r="B79" s="111"/>
      <c r="C79" s="111"/>
      <c r="D79" s="111"/>
      <c r="E79" s="111"/>
      <c r="F79" s="109"/>
      <c r="G79" s="109"/>
      <c r="H79" s="89"/>
      <c r="I79" s="98"/>
      <c r="J79" s="89"/>
    </row>
    <row r="80" spans="1:10" ht="23.25">
      <c r="A80" s="93"/>
      <c r="B80" s="110"/>
      <c r="C80" s="103"/>
      <c r="D80" s="110"/>
      <c r="E80" s="110"/>
      <c r="F80" s="110"/>
      <c r="G80" s="110"/>
      <c r="H80" s="89"/>
      <c r="I80" s="98"/>
      <c r="J80" s="89"/>
    </row>
    <row r="81" spans="1:10" ht="23.25">
      <c r="A81" s="93"/>
      <c r="B81" s="110"/>
      <c r="C81" s="103"/>
      <c r="D81" s="110"/>
      <c r="E81" s="110"/>
      <c r="F81" s="110"/>
      <c r="G81" s="110"/>
      <c r="H81" s="89"/>
      <c r="I81" s="98"/>
      <c r="J81" s="89"/>
    </row>
    <row r="82" spans="1:10" ht="23.25">
      <c r="A82" s="93"/>
      <c r="B82" s="110"/>
      <c r="C82" s="103"/>
      <c r="D82" s="110"/>
      <c r="E82" s="110"/>
      <c r="F82" s="110"/>
      <c r="G82" s="110"/>
      <c r="H82" s="89"/>
      <c r="I82" s="98"/>
      <c r="J82" s="89"/>
    </row>
    <row r="83" spans="1:10" ht="25.5" customHeight="1">
      <c r="A83" s="97" t="s">
        <v>143</v>
      </c>
      <c r="B83" s="94"/>
      <c r="C83" s="94"/>
      <c r="D83" s="94"/>
      <c r="E83" s="94"/>
      <c r="F83" s="94"/>
      <c r="G83" s="94"/>
      <c r="H83" s="89"/>
      <c r="I83" s="98"/>
      <c r="J83" s="89"/>
    </row>
    <row r="84" spans="1:10" ht="8.25" customHeight="1">
      <c r="A84" s="93"/>
      <c r="B84" s="94"/>
      <c r="C84" s="94"/>
      <c r="D84" s="94"/>
      <c r="E84" s="94"/>
      <c r="F84" s="94"/>
      <c r="G84" s="94"/>
      <c r="H84" s="89"/>
      <c r="I84" s="98"/>
      <c r="J84" s="89"/>
    </row>
    <row r="85" spans="1:10" ht="23.25">
      <c r="A85" s="93"/>
      <c r="B85" s="380" t="s">
        <v>133</v>
      </c>
      <c r="C85" s="380"/>
      <c r="D85" s="380" t="s">
        <v>134</v>
      </c>
      <c r="E85" s="380"/>
      <c r="F85" s="380" t="s">
        <v>132</v>
      </c>
      <c r="G85" s="380"/>
      <c r="H85" s="89"/>
      <c r="I85" s="98"/>
      <c r="J85" s="89"/>
    </row>
    <row r="86" spans="1:10" ht="23.25">
      <c r="A86" s="93"/>
      <c r="B86" s="115"/>
      <c r="C86" s="115"/>
      <c r="D86" s="115"/>
      <c r="E86" s="115"/>
      <c r="F86" s="115"/>
      <c r="G86" s="115"/>
      <c r="H86" s="89"/>
      <c r="I86" s="98"/>
      <c r="J86" s="89"/>
    </row>
    <row r="87" spans="1:10" ht="23.25">
      <c r="A87" s="93"/>
      <c r="B87" s="115"/>
      <c r="C87" s="115"/>
      <c r="D87" s="115"/>
      <c r="E87" s="115"/>
      <c r="F87" s="115"/>
      <c r="G87" s="115"/>
      <c r="H87" s="89"/>
      <c r="I87" s="98"/>
      <c r="J87" s="89"/>
    </row>
    <row r="88" spans="1:10" ht="23.25">
      <c r="A88" s="93"/>
      <c r="B88" s="115"/>
      <c r="C88" s="115"/>
      <c r="D88" s="115"/>
      <c r="E88" s="115"/>
      <c r="F88" s="115"/>
      <c r="G88" s="115"/>
      <c r="H88" s="89"/>
      <c r="I88" s="98"/>
      <c r="J88" s="89"/>
    </row>
    <row r="89" spans="1:10" ht="23.25">
      <c r="A89" s="93"/>
      <c r="B89" s="115"/>
      <c r="C89" s="115"/>
      <c r="D89" s="111"/>
      <c r="E89" s="111"/>
      <c r="F89" s="109"/>
      <c r="G89" s="109"/>
      <c r="H89" s="89"/>
      <c r="I89" s="98"/>
      <c r="J89" s="89"/>
    </row>
    <row r="90" spans="1:10" ht="23.25">
      <c r="A90" s="93"/>
      <c r="B90" s="115"/>
      <c r="C90" s="115"/>
      <c r="D90" s="111"/>
      <c r="E90" s="111"/>
      <c r="F90" s="109"/>
      <c r="G90" s="109"/>
      <c r="H90" s="89"/>
      <c r="I90" s="98"/>
      <c r="J90" s="89"/>
    </row>
    <row r="91" spans="1:10" ht="23.25">
      <c r="A91" s="93"/>
      <c r="B91" s="115"/>
      <c r="C91" s="115"/>
      <c r="D91" s="111"/>
      <c r="E91" s="111"/>
      <c r="F91" s="109"/>
      <c r="G91" s="109"/>
      <c r="H91" s="89"/>
      <c r="I91" s="98"/>
      <c r="J91" s="89"/>
    </row>
    <row r="92" spans="1:10" ht="23.25">
      <c r="A92" s="93"/>
      <c r="B92" s="111"/>
      <c r="C92" s="111"/>
      <c r="D92" s="111"/>
      <c r="E92" s="111"/>
      <c r="F92" s="111"/>
      <c r="G92" s="111"/>
      <c r="H92" s="89"/>
      <c r="I92" s="98"/>
      <c r="J92" s="89"/>
    </row>
    <row r="93" spans="1:10" ht="23.25">
      <c r="A93" s="97" t="s">
        <v>144</v>
      </c>
      <c r="B93" s="94"/>
      <c r="C93" s="94"/>
      <c r="D93" s="94"/>
      <c r="E93" s="94"/>
      <c r="F93" s="94"/>
      <c r="G93" s="94"/>
      <c r="H93" s="89"/>
      <c r="I93" s="98"/>
      <c r="J93" s="89"/>
    </row>
    <row r="94" spans="1:10" ht="27" customHeight="1">
      <c r="A94" s="105" t="s">
        <v>137</v>
      </c>
      <c r="B94" s="94"/>
      <c r="C94" s="94"/>
      <c r="D94" s="94"/>
      <c r="E94" s="94"/>
      <c r="F94" s="94"/>
      <c r="G94" s="94"/>
      <c r="H94" s="89"/>
      <c r="I94" s="98"/>
      <c r="J94" s="89"/>
    </row>
    <row r="95" spans="1:10" ht="23.25">
      <c r="A95" s="93"/>
      <c r="B95" s="112" t="s">
        <v>139</v>
      </c>
      <c r="C95" s="113" t="s">
        <v>493</v>
      </c>
      <c r="D95" s="113"/>
      <c r="E95" s="113"/>
      <c r="F95" s="113"/>
      <c r="G95" s="113"/>
      <c r="H95" s="89"/>
      <c r="I95" s="98">
        <v>2108.34</v>
      </c>
      <c r="J95" s="89"/>
    </row>
    <row r="96" spans="1:10" ht="23.25">
      <c r="A96" s="93"/>
      <c r="B96" s="94"/>
      <c r="C96" s="94"/>
      <c r="D96" s="94"/>
      <c r="E96" s="94"/>
      <c r="F96" s="94"/>
      <c r="G96" s="94"/>
      <c r="H96" s="89"/>
      <c r="I96" s="98"/>
      <c r="J96" s="89"/>
    </row>
    <row r="97" spans="1:10" ht="23.25">
      <c r="A97" s="93"/>
      <c r="B97" s="94"/>
      <c r="C97" s="94"/>
      <c r="D97" s="94"/>
      <c r="E97" s="94"/>
      <c r="F97" s="94"/>
      <c r="G97" s="94"/>
      <c r="H97" s="89"/>
      <c r="I97" s="98"/>
      <c r="J97" s="89"/>
    </row>
    <row r="98" spans="1:10" ht="23.25">
      <c r="A98" s="93"/>
      <c r="B98" s="94"/>
      <c r="C98" s="94"/>
      <c r="D98" s="94"/>
      <c r="E98" s="94"/>
      <c r="F98" s="94"/>
      <c r="G98" s="94"/>
      <c r="H98" s="89"/>
      <c r="I98" s="98"/>
      <c r="J98" s="89"/>
    </row>
    <row r="99" spans="1:10" ht="23.25">
      <c r="A99" s="93"/>
      <c r="B99" s="94"/>
      <c r="C99" s="94"/>
      <c r="D99" s="94"/>
      <c r="E99" s="94"/>
      <c r="F99" s="94"/>
      <c r="G99" s="94"/>
      <c r="H99" s="89"/>
      <c r="I99" s="98"/>
      <c r="J99" s="89"/>
    </row>
    <row r="100" spans="1:10" ht="23.25">
      <c r="A100" s="93" t="s">
        <v>485</v>
      </c>
      <c r="B100" s="94"/>
      <c r="C100" s="94"/>
      <c r="D100" s="112" t="str">
        <f>E75</f>
        <v>วันที่  31  ตุลาคม  2551</v>
      </c>
      <c r="E100" s="94"/>
      <c r="F100" s="94"/>
      <c r="G100" s="94"/>
      <c r="H100" s="89"/>
      <c r="I100" s="106">
        <f>I75-I95</f>
        <v>358865.81</v>
      </c>
      <c r="J100" s="89"/>
    </row>
    <row r="101" spans="1:10" ht="8.25" customHeight="1">
      <c r="A101" s="90"/>
      <c r="B101" s="91"/>
      <c r="C101" s="91"/>
      <c r="D101" s="91"/>
      <c r="E101" s="91"/>
      <c r="F101" s="94"/>
      <c r="G101" s="94"/>
      <c r="H101" s="89"/>
      <c r="I101" s="91"/>
      <c r="J101" s="92"/>
    </row>
    <row r="102" spans="1:10" ht="30" customHeight="1">
      <c r="A102" s="97" t="s">
        <v>138</v>
      </c>
      <c r="B102" s="94"/>
      <c r="C102" s="94"/>
      <c r="D102" s="94"/>
      <c r="E102" s="94"/>
      <c r="F102" s="83" t="s">
        <v>145</v>
      </c>
      <c r="G102" s="84"/>
      <c r="H102" s="107"/>
      <c r="I102" s="107"/>
      <c r="J102" s="85"/>
    </row>
    <row r="103" spans="1:10" ht="30" customHeight="1">
      <c r="A103" s="93"/>
      <c r="B103" s="94"/>
      <c r="C103" s="94"/>
      <c r="D103" s="94"/>
      <c r="E103" s="94"/>
      <c r="F103" s="93"/>
      <c r="G103" s="94"/>
      <c r="H103" s="94"/>
      <c r="I103" s="94"/>
      <c r="J103" s="89"/>
    </row>
    <row r="104" spans="1:10" ht="23.25">
      <c r="A104" s="93"/>
      <c r="B104" s="94"/>
      <c r="C104" s="94"/>
      <c r="D104" s="94"/>
      <c r="E104" s="94"/>
      <c r="F104" s="93"/>
      <c r="G104" s="94"/>
      <c r="H104" s="94"/>
      <c r="I104" s="94"/>
      <c r="J104" s="89"/>
    </row>
    <row r="105" spans="1:10" ht="23.25">
      <c r="A105" s="90"/>
      <c r="B105" s="91"/>
      <c r="C105" s="91"/>
      <c r="D105" s="91"/>
      <c r="E105" s="91"/>
      <c r="F105" s="90"/>
      <c r="G105" s="91"/>
      <c r="H105" s="91"/>
      <c r="I105" s="91"/>
      <c r="J105" s="92"/>
    </row>
    <row r="106" s="94" customFormat="1" ht="23.25"/>
    <row r="107" spans="2:9" s="94" customFormat="1" ht="23.25">
      <c r="B107" s="374"/>
      <c r="C107" s="374"/>
      <c r="D107" s="374"/>
      <c r="E107" s="374"/>
      <c r="F107" s="374"/>
      <c r="G107" s="374"/>
      <c r="I107" s="98"/>
    </row>
    <row r="108" spans="2:9" s="94" customFormat="1" ht="23.25">
      <c r="B108" s="379"/>
      <c r="C108" s="379"/>
      <c r="D108" s="379"/>
      <c r="E108" s="379"/>
      <c r="F108" s="377"/>
      <c r="G108" s="377"/>
      <c r="I108" s="98"/>
    </row>
    <row r="109" spans="2:9" s="94" customFormat="1" ht="23.25">
      <c r="B109" s="379"/>
      <c r="C109" s="379"/>
      <c r="D109" s="379"/>
      <c r="E109" s="379"/>
      <c r="F109" s="377"/>
      <c r="G109" s="377"/>
      <c r="I109" s="98"/>
    </row>
    <row r="110" spans="2:9" s="94" customFormat="1" ht="23.25">
      <c r="B110" s="379"/>
      <c r="C110" s="379"/>
      <c r="D110" s="379"/>
      <c r="E110" s="379"/>
      <c r="F110" s="377"/>
      <c r="G110" s="377"/>
      <c r="I110" s="98"/>
    </row>
    <row r="111" spans="2:9" s="94" customFormat="1" ht="23.25">
      <c r="B111" s="379"/>
      <c r="C111" s="379"/>
      <c r="D111" s="379"/>
      <c r="E111" s="379"/>
      <c r="F111" s="382"/>
      <c r="G111" s="382"/>
      <c r="I111" s="98"/>
    </row>
    <row r="112" spans="2:9" s="94" customFormat="1" ht="23.25">
      <c r="B112" s="379"/>
      <c r="C112" s="379"/>
      <c r="D112" s="379"/>
      <c r="E112" s="379"/>
      <c r="F112" s="382"/>
      <c r="G112" s="382"/>
      <c r="I112" s="98"/>
    </row>
    <row r="113" spans="2:9" s="94" customFormat="1" ht="23.25">
      <c r="B113" s="379"/>
      <c r="C113" s="379"/>
      <c r="D113" s="379"/>
      <c r="E113" s="379"/>
      <c r="F113" s="377"/>
      <c r="G113" s="377"/>
      <c r="I113" s="98"/>
    </row>
    <row r="114" spans="2:9" s="94" customFormat="1" ht="23.25">
      <c r="B114" s="379"/>
      <c r="C114" s="379"/>
      <c r="D114" s="379"/>
      <c r="E114" s="379"/>
      <c r="F114" s="377"/>
      <c r="G114" s="377"/>
      <c r="I114" s="98"/>
    </row>
    <row r="115" spans="2:9" s="94" customFormat="1" ht="23.25">
      <c r="B115" s="379"/>
      <c r="C115" s="379"/>
      <c r="D115" s="379"/>
      <c r="E115" s="379"/>
      <c r="F115" s="377"/>
      <c r="G115" s="377"/>
      <c r="I115" s="98"/>
    </row>
    <row r="116" spans="2:9" s="94" customFormat="1" ht="23.25">
      <c r="B116" s="379"/>
      <c r="C116" s="379"/>
      <c r="D116" s="379"/>
      <c r="E116" s="379"/>
      <c r="F116" s="382"/>
      <c r="G116" s="382"/>
      <c r="I116" s="98"/>
    </row>
    <row r="117" spans="2:9" s="94" customFormat="1" ht="23.25">
      <c r="B117" s="379"/>
      <c r="C117" s="379"/>
      <c r="D117" s="379"/>
      <c r="E117" s="379"/>
      <c r="F117" s="377"/>
      <c r="G117" s="377"/>
      <c r="I117" s="98"/>
    </row>
    <row r="118" spans="2:9" s="94" customFormat="1" ht="23.25">
      <c r="B118" s="379"/>
      <c r="C118" s="379"/>
      <c r="D118" s="379"/>
      <c r="E118" s="379"/>
      <c r="F118" s="377"/>
      <c r="G118" s="377"/>
      <c r="I118" s="98"/>
    </row>
    <row r="119" spans="2:9" s="94" customFormat="1" ht="23.25">
      <c r="B119" s="379"/>
      <c r="C119" s="379"/>
      <c r="D119" s="379"/>
      <c r="E119" s="379"/>
      <c r="F119" s="382"/>
      <c r="G119" s="382"/>
      <c r="I119" s="98"/>
    </row>
    <row r="120" spans="2:9" s="94" customFormat="1" ht="23.25">
      <c r="B120" s="100"/>
      <c r="C120" s="100"/>
      <c r="D120" s="100"/>
      <c r="E120" s="100"/>
      <c r="F120" s="104"/>
      <c r="G120" s="104"/>
      <c r="I120" s="98"/>
    </row>
    <row r="121" spans="2:9" s="94" customFormat="1" ht="23.25">
      <c r="B121" s="379"/>
      <c r="C121" s="379"/>
      <c r="D121" s="379"/>
      <c r="E121" s="379"/>
      <c r="F121" s="382"/>
      <c r="G121" s="382"/>
      <c r="I121" s="98"/>
    </row>
    <row r="122" spans="1:9" s="94" customFormat="1" ht="30" customHeight="1">
      <c r="A122" s="116"/>
      <c r="I122" s="98"/>
    </row>
    <row r="123" spans="1:9" s="94" customFormat="1" ht="23.25">
      <c r="A123" s="117"/>
      <c r="I123" s="98"/>
    </row>
    <row r="124" s="94" customFormat="1" ht="23.25">
      <c r="I124" s="98"/>
    </row>
    <row r="125" s="94" customFormat="1" ht="23.25">
      <c r="I125" s="98"/>
    </row>
    <row r="126" s="94" customFormat="1" ht="23.25">
      <c r="I126" s="98"/>
    </row>
    <row r="127" s="94" customFormat="1" ht="23.25">
      <c r="I127" s="98"/>
    </row>
    <row r="128" s="94" customFormat="1" ht="23.25">
      <c r="I128" s="98"/>
    </row>
    <row r="129" s="94" customFormat="1" ht="23.25">
      <c r="I129" s="118"/>
    </row>
    <row r="130" s="94" customFormat="1" ht="10.5" customHeight="1"/>
    <row r="131" spans="1:7" s="94" customFormat="1" ht="23.25">
      <c r="A131" s="88"/>
      <c r="G131" s="88"/>
    </row>
    <row r="132" s="94" customFormat="1" ht="23.25"/>
    <row r="133" s="94" customFormat="1" ht="23.25"/>
    <row r="134" s="94" customFormat="1" ht="23.25"/>
    <row r="135" s="94" customFormat="1" ht="23.25"/>
    <row r="136" s="94" customFormat="1" ht="23.25"/>
    <row r="137" s="94" customFormat="1" ht="23.25"/>
    <row r="138" s="94" customFormat="1" ht="23.25"/>
    <row r="139" s="94" customFormat="1" ht="23.25"/>
    <row r="140" s="94" customFormat="1" ht="23.25"/>
    <row r="141" s="94" customFormat="1" ht="23.25"/>
    <row r="142" s="94" customFormat="1" ht="23.25"/>
    <row r="143" s="94" customFormat="1" ht="23.25"/>
    <row r="144" s="94" customFormat="1" ht="23.25"/>
    <row r="145" s="94" customFormat="1" ht="23.25"/>
    <row r="146" s="94" customFormat="1" ht="23.25"/>
    <row r="147" s="94" customFormat="1" ht="23.25"/>
    <row r="148" s="94" customFormat="1" ht="23.25"/>
    <row r="149" s="94" customFormat="1" ht="23.25"/>
    <row r="150" s="94" customFormat="1" ht="23.25"/>
    <row r="151" s="94" customFormat="1" ht="23.25"/>
    <row r="152" s="94" customFormat="1" ht="23.25"/>
    <row r="153" s="94" customFormat="1" ht="23.25"/>
    <row r="154" s="94" customFormat="1" ht="23.25"/>
    <row r="155" s="94" customFormat="1" ht="23.25"/>
    <row r="156" s="94" customFormat="1" ht="23.25"/>
    <row r="157" s="94" customFormat="1" ht="23.25"/>
    <row r="158" s="94" customFormat="1" ht="23.25"/>
    <row r="159" s="94" customFormat="1" ht="23.25"/>
    <row r="160" s="94" customFormat="1" ht="23.25"/>
    <row r="161" s="94" customFormat="1" ht="23.25"/>
    <row r="162" s="94" customFormat="1" ht="23.25"/>
    <row r="163" s="94" customFormat="1" ht="23.25"/>
    <row r="164" s="94" customFormat="1" ht="23.25"/>
    <row r="165" s="94" customFormat="1" ht="23.25"/>
    <row r="166" s="94" customFormat="1" ht="23.25"/>
    <row r="167" s="94" customFormat="1" ht="23.25"/>
    <row r="168" s="94" customFormat="1" ht="23.25"/>
    <row r="169" s="94" customFormat="1" ht="23.25"/>
    <row r="170" s="94" customFormat="1" ht="23.25"/>
    <row r="171" s="94" customFormat="1" ht="23.25"/>
    <row r="172" s="94" customFormat="1" ht="23.25"/>
    <row r="173" s="94" customFormat="1" ht="23.25"/>
    <row r="174" s="94" customFormat="1" ht="23.25"/>
    <row r="175" s="94" customFormat="1" ht="23.25"/>
    <row r="176" s="94" customFormat="1" ht="23.25"/>
    <row r="177" s="94" customFormat="1" ht="23.25"/>
    <row r="178" s="94" customFormat="1" ht="23.25"/>
    <row r="179" s="94" customFormat="1" ht="23.25"/>
    <row r="180" s="94" customFormat="1" ht="23.25"/>
    <row r="181" s="94" customFormat="1" ht="23.25"/>
    <row r="182" s="94" customFormat="1" ht="23.25"/>
    <row r="183" s="94" customFormat="1" ht="23.25"/>
    <row r="184" s="94" customFormat="1" ht="23.25"/>
    <row r="185" s="94" customFormat="1" ht="23.25"/>
    <row r="186" s="94" customFormat="1" ht="23.25"/>
    <row r="187" s="94" customFormat="1" ht="23.25"/>
    <row r="188" s="94" customFormat="1" ht="23.25"/>
  </sheetData>
  <mergeCells count="105">
    <mergeCell ref="B9:C9"/>
    <mergeCell ref="D9:E9"/>
    <mergeCell ref="F9:G9"/>
    <mergeCell ref="B51:C51"/>
    <mergeCell ref="D51:E51"/>
    <mergeCell ref="F51:G51"/>
    <mergeCell ref="B19:C19"/>
    <mergeCell ref="D19:E19"/>
    <mergeCell ref="F19:G19"/>
    <mergeCell ref="B22:C22"/>
    <mergeCell ref="B20:C20"/>
    <mergeCell ref="F17:G17"/>
    <mergeCell ref="B18:C18"/>
    <mergeCell ref="D18:E18"/>
    <mergeCell ref="F18:G18"/>
    <mergeCell ref="B17:C17"/>
    <mergeCell ref="D17:E17"/>
    <mergeCell ref="D16:E16"/>
    <mergeCell ref="F16:G16"/>
    <mergeCell ref="D22:E22"/>
    <mergeCell ref="F22:G22"/>
    <mergeCell ref="D78:E78"/>
    <mergeCell ref="F78:G78"/>
    <mergeCell ref="I71:J71"/>
    <mergeCell ref="A72:F72"/>
    <mergeCell ref="A73:F73"/>
    <mergeCell ref="F117:G117"/>
    <mergeCell ref="D117:E117"/>
    <mergeCell ref="F109:G109"/>
    <mergeCell ref="B43:C43"/>
    <mergeCell ref="B109:C109"/>
    <mergeCell ref="B110:C110"/>
    <mergeCell ref="B111:C111"/>
    <mergeCell ref="B108:C108"/>
    <mergeCell ref="B50:C50"/>
    <mergeCell ref="B78:C78"/>
    <mergeCell ref="B112:C112"/>
    <mergeCell ref="B85:C85"/>
    <mergeCell ref="D85:E85"/>
    <mergeCell ref="F85:G85"/>
    <mergeCell ref="B107:C107"/>
    <mergeCell ref="D107:E107"/>
    <mergeCell ref="F107:G107"/>
    <mergeCell ref="D108:E108"/>
    <mergeCell ref="F108:G108"/>
    <mergeCell ref="D112:E112"/>
    <mergeCell ref="F121:G121"/>
    <mergeCell ref="B121:C121"/>
    <mergeCell ref="D121:E121"/>
    <mergeCell ref="F118:G118"/>
    <mergeCell ref="F119:G119"/>
    <mergeCell ref="B118:C118"/>
    <mergeCell ref="B119:C119"/>
    <mergeCell ref="D118:E118"/>
    <mergeCell ref="D119:E119"/>
    <mergeCell ref="B117:C117"/>
    <mergeCell ref="D116:E116"/>
    <mergeCell ref="F116:G116"/>
    <mergeCell ref="B113:C113"/>
    <mergeCell ref="B114:C114"/>
    <mergeCell ref="B115:C115"/>
    <mergeCell ref="D113:E113"/>
    <mergeCell ref="F113:G113"/>
    <mergeCell ref="F114:G114"/>
    <mergeCell ref="B116:C116"/>
    <mergeCell ref="I36:J36"/>
    <mergeCell ref="I1:J1"/>
    <mergeCell ref="D50:E50"/>
    <mergeCell ref="F50:G50"/>
    <mergeCell ref="F43:G43"/>
    <mergeCell ref="F23:G23"/>
    <mergeCell ref="D20:E20"/>
    <mergeCell ref="D23:E23"/>
    <mergeCell ref="A38:F38"/>
    <mergeCell ref="A37:F37"/>
    <mergeCell ref="A3:F3"/>
    <mergeCell ref="B23:C23"/>
    <mergeCell ref="D8:E8"/>
    <mergeCell ref="F8:G8"/>
    <mergeCell ref="F10:G10"/>
    <mergeCell ref="F20:G20"/>
    <mergeCell ref="B15:C15"/>
    <mergeCell ref="D15:E15"/>
    <mergeCell ref="F15:G15"/>
    <mergeCell ref="B16:C16"/>
    <mergeCell ref="D43:E43"/>
    <mergeCell ref="F115:G115"/>
    <mergeCell ref="F110:G110"/>
    <mergeCell ref="D111:E111"/>
    <mergeCell ref="F111:G111"/>
    <mergeCell ref="D110:E110"/>
    <mergeCell ref="F112:G112"/>
    <mergeCell ref="D114:E114"/>
    <mergeCell ref="D115:E115"/>
    <mergeCell ref="D109:E109"/>
    <mergeCell ref="A2:F2"/>
    <mergeCell ref="F14:G14"/>
    <mergeCell ref="B14:C14"/>
    <mergeCell ref="D14:E14"/>
    <mergeCell ref="B10:C10"/>
    <mergeCell ref="D10:E10"/>
    <mergeCell ref="B13:C13"/>
    <mergeCell ref="D13:E13"/>
    <mergeCell ref="F13:G13"/>
    <mergeCell ref="B8:C8"/>
  </mergeCells>
  <printOptions/>
  <pageMargins left="0.7874015748031497" right="0.15748031496062992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H36"/>
  <sheetViews>
    <sheetView workbookViewId="0" topLeftCell="A16">
      <selection activeCell="C16" sqref="C16"/>
    </sheetView>
  </sheetViews>
  <sheetFormatPr defaultColWidth="9.140625" defaultRowHeight="12.75"/>
  <cols>
    <col min="1" max="1" width="54.140625" style="121" customWidth="1"/>
    <col min="2" max="2" width="10.7109375" style="121" customWidth="1"/>
    <col min="3" max="4" width="17.57421875" style="121" customWidth="1"/>
    <col min="5" max="5" width="21.00390625" style="121" customWidth="1"/>
    <col min="6" max="6" width="18.28125" style="121" customWidth="1"/>
    <col min="7" max="16384" width="9.140625" style="121" customWidth="1"/>
  </cols>
  <sheetData>
    <row r="1" spans="1:8" ht="22.5" customHeight="1">
      <c r="A1" s="403" t="s">
        <v>0</v>
      </c>
      <c r="B1" s="403"/>
      <c r="C1" s="403"/>
      <c r="D1" s="403"/>
      <c r="E1" s="119"/>
      <c r="F1" s="120"/>
      <c r="G1" s="119"/>
      <c r="H1" s="119"/>
    </row>
    <row r="2" spans="1:8" ht="22.5" customHeight="1">
      <c r="A2" s="403" t="s">
        <v>149</v>
      </c>
      <c r="B2" s="403"/>
      <c r="C2" s="403"/>
      <c r="D2" s="403"/>
      <c r="E2" s="119"/>
      <c r="F2" s="119"/>
      <c r="G2" s="119"/>
      <c r="H2" s="119"/>
    </row>
    <row r="3" spans="1:8" ht="22.5" customHeight="1">
      <c r="A3" s="404" t="s">
        <v>609</v>
      </c>
      <c r="B3" s="404"/>
      <c r="C3" s="404"/>
      <c r="D3" s="404"/>
      <c r="E3" s="122"/>
      <c r="F3" s="122"/>
      <c r="G3" s="122"/>
      <c r="H3" s="122"/>
    </row>
    <row r="4" spans="1:8" ht="24" customHeight="1">
      <c r="A4" s="123" t="s">
        <v>150</v>
      </c>
      <c r="B4" s="123" t="s">
        <v>151</v>
      </c>
      <c r="C4" s="123" t="s">
        <v>152</v>
      </c>
      <c r="D4" s="123" t="s">
        <v>153</v>
      </c>
      <c r="E4" s="122"/>
      <c r="F4" s="122"/>
      <c r="G4" s="122"/>
      <c r="H4" s="122"/>
    </row>
    <row r="5" spans="1:5" ht="21.75" customHeight="1">
      <c r="A5" s="128" t="s">
        <v>156</v>
      </c>
      <c r="B5" s="124" t="s">
        <v>157</v>
      </c>
      <c r="C5" s="10">
        <v>954691.68</v>
      </c>
      <c r="D5" s="128"/>
      <c r="E5" s="126"/>
    </row>
    <row r="6" spans="1:5" ht="21.75" customHeight="1">
      <c r="A6" s="128" t="s">
        <v>158</v>
      </c>
      <c r="B6" s="124" t="s">
        <v>157</v>
      </c>
      <c r="C6" s="10">
        <v>386364.3</v>
      </c>
      <c r="D6" s="128"/>
      <c r="E6" s="129"/>
    </row>
    <row r="7" spans="1:5" ht="21.75" customHeight="1">
      <c r="A7" s="128" t="s">
        <v>159</v>
      </c>
      <c r="B7" s="124" t="s">
        <v>160</v>
      </c>
      <c r="C7" s="10">
        <v>360974.15</v>
      </c>
      <c r="D7" s="128"/>
      <c r="E7" s="126"/>
    </row>
    <row r="8" spans="1:6" ht="21.75" customHeight="1">
      <c r="A8" s="128" t="s">
        <v>161</v>
      </c>
      <c r="B8" s="124" t="s">
        <v>160</v>
      </c>
      <c r="C8" s="10">
        <v>1687833.07</v>
      </c>
      <c r="D8" s="128"/>
      <c r="E8" s="126"/>
      <c r="F8" s="130"/>
    </row>
    <row r="9" spans="1:6" ht="21.75" customHeight="1">
      <c r="A9" s="128" t="s">
        <v>607</v>
      </c>
      <c r="B9" s="124"/>
      <c r="C9" s="10">
        <v>16520</v>
      </c>
      <c r="D9" s="128"/>
      <c r="E9" s="126"/>
      <c r="F9" s="130"/>
    </row>
    <row r="10" spans="1:5" ht="21.75" customHeight="1">
      <c r="A10" s="128" t="s">
        <v>162</v>
      </c>
      <c r="B10" s="124" t="s">
        <v>163</v>
      </c>
      <c r="C10" s="10">
        <v>169725.01</v>
      </c>
      <c r="D10" s="128"/>
      <c r="E10" s="129"/>
    </row>
    <row r="11" spans="1:5" ht="21.75" customHeight="1">
      <c r="A11" s="128" t="s">
        <v>164</v>
      </c>
      <c r="B11" s="124" t="s">
        <v>165</v>
      </c>
      <c r="C11" s="10">
        <v>74074</v>
      </c>
      <c r="D11" s="131"/>
      <c r="E11" s="126"/>
    </row>
    <row r="12" spans="1:5" ht="21.75" customHeight="1">
      <c r="A12" s="128" t="s">
        <v>64</v>
      </c>
      <c r="B12" s="124" t="s">
        <v>166</v>
      </c>
      <c r="C12" s="10">
        <v>25290</v>
      </c>
      <c r="D12" s="131"/>
      <c r="E12" s="126"/>
    </row>
    <row r="13" spans="1:5" ht="21.75" customHeight="1">
      <c r="A13" s="128" t="s">
        <v>167</v>
      </c>
      <c r="B13" s="124" t="s">
        <v>168</v>
      </c>
      <c r="C13" s="10">
        <v>268420</v>
      </c>
      <c r="D13" s="131"/>
      <c r="E13" s="129"/>
    </row>
    <row r="14" spans="1:5" ht="21.75" customHeight="1">
      <c r="A14" s="128" t="s">
        <v>169</v>
      </c>
      <c r="B14" s="124" t="s">
        <v>170</v>
      </c>
      <c r="C14" s="10">
        <v>34240</v>
      </c>
      <c r="D14" s="131"/>
      <c r="E14" s="126"/>
    </row>
    <row r="15" spans="1:5" ht="21.75" customHeight="1">
      <c r="A15" s="128" t="s">
        <v>171</v>
      </c>
      <c r="B15" s="124" t="s">
        <v>172</v>
      </c>
      <c r="C15" s="10">
        <v>220471</v>
      </c>
      <c r="D15" s="131"/>
      <c r="E15" s="126"/>
    </row>
    <row r="16" spans="1:5" ht="21.75" customHeight="1">
      <c r="A16" s="128" t="s">
        <v>173</v>
      </c>
      <c r="B16" s="124" t="s">
        <v>174</v>
      </c>
      <c r="C16" s="10">
        <v>134758</v>
      </c>
      <c r="D16" s="131"/>
      <c r="E16" s="129"/>
    </row>
    <row r="17" spans="1:5" ht="21.75" customHeight="1">
      <c r="A17" s="128" t="s">
        <v>175</v>
      </c>
      <c r="B17" s="124" t="s">
        <v>176</v>
      </c>
      <c r="C17" s="10">
        <v>359872.33</v>
      </c>
      <c r="D17" s="131"/>
      <c r="E17" s="126"/>
    </row>
    <row r="18" spans="1:5" ht="21.75" customHeight="1">
      <c r="A18" s="128" t="s">
        <v>177</v>
      </c>
      <c r="B18" s="124" t="s">
        <v>178</v>
      </c>
      <c r="C18" s="10">
        <v>23457.02</v>
      </c>
      <c r="D18" s="131"/>
      <c r="E18" s="126"/>
    </row>
    <row r="19" spans="1:5" ht="21.75" customHeight="1">
      <c r="A19" s="128" t="s">
        <v>179</v>
      </c>
      <c r="B19" s="124" t="s">
        <v>180</v>
      </c>
      <c r="C19" s="10">
        <v>58570.76</v>
      </c>
      <c r="D19" s="131"/>
      <c r="E19" s="129"/>
    </row>
    <row r="20" spans="1:5" ht="21.75" customHeight="1">
      <c r="A20" s="128" t="s">
        <v>181</v>
      </c>
      <c r="B20" s="124" t="s">
        <v>182</v>
      </c>
      <c r="C20" s="10">
        <v>90000</v>
      </c>
      <c r="D20" s="131"/>
      <c r="E20" s="126"/>
    </row>
    <row r="21" spans="1:5" ht="21.75" customHeight="1">
      <c r="A21" s="128" t="s">
        <v>186</v>
      </c>
      <c r="B21" s="124" t="s">
        <v>187</v>
      </c>
      <c r="C21" s="10">
        <v>60000</v>
      </c>
      <c r="D21" s="131"/>
      <c r="E21" s="132"/>
    </row>
    <row r="22" spans="1:5" ht="21.75" customHeight="1">
      <c r="A22" s="128" t="s">
        <v>188</v>
      </c>
      <c r="B22" s="124" t="s">
        <v>189</v>
      </c>
      <c r="C22" s="133"/>
      <c r="D22" s="134">
        <v>379919.77</v>
      </c>
      <c r="E22" s="126"/>
    </row>
    <row r="23" spans="1:5" ht="21.75" customHeight="1">
      <c r="A23" s="128" t="s">
        <v>190</v>
      </c>
      <c r="B23" s="124" t="s">
        <v>165</v>
      </c>
      <c r="C23" s="11"/>
      <c r="D23" s="134">
        <v>1687833.07</v>
      </c>
      <c r="E23" s="126"/>
    </row>
    <row r="24" spans="1:5" ht="21.75" customHeight="1">
      <c r="A24" s="128" t="s">
        <v>191</v>
      </c>
      <c r="B24" s="124" t="s">
        <v>192</v>
      </c>
      <c r="C24" s="11"/>
      <c r="D24" s="134">
        <v>1324127.71</v>
      </c>
      <c r="E24" s="126"/>
    </row>
    <row r="25" spans="1:5" ht="21.75" customHeight="1">
      <c r="A25" s="128" t="s">
        <v>193</v>
      </c>
      <c r="B25" s="124" t="s">
        <v>194</v>
      </c>
      <c r="C25" s="10"/>
      <c r="D25" s="17">
        <v>286.26</v>
      </c>
      <c r="E25" s="126"/>
    </row>
    <row r="26" spans="1:5" ht="21.75" customHeight="1">
      <c r="A26" s="128" t="s">
        <v>195</v>
      </c>
      <c r="B26" s="124" t="s">
        <v>196</v>
      </c>
      <c r="C26" s="11"/>
      <c r="D26" s="17">
        <v>708785</v>
      </c>
      <c r="E26" s="129"/>
    </row>
    <row r="27" spans="1:5" ht="21.75" customHeight="1">
      <c r="A27" s="128" t="s">
        <v>197</v>
      </c>
      <c r="B27" s="124" t="s">
        <v>198</v>
      </c>
      <c r="C27" s="11"/>
      <c r="D27" s="17">
        <v>4023.5</v>
      </c>
      <c r="E27" s="126"/>
    </row>
    <row r="28" spans="1:5" ht="21.75" customHeight="1">
      <c r="A28" s="128" t="s">
        <v>199</v>
      </c>
      <c r="B28" s="124" t="s">
        <v>200</v>
      </c>
      <c r="C28" s="11"/>
      <c r="D28" s="17">
        <v>14707.05</v>
      </c>
      <c r="E28" s="126"/>
    </row>
    <row r="29" spans="1:5" ht="21.75" customHeight="1">
      <c r="A29" s="128" t="s">
        <v>201</v>
      </c>
      <c r="B29" s="124" t="s">
        <v>202</v>
      </c>
      <c r="C29" s="10"/>
      <c r="D29" s="17">
        <v>2350</v>
      </c>
      <c r="E29" s="126"/>
    </row>
    <row r="30" spans="1:5" ht="21.75" customHeight="1">
      <c r="A30" s="128" t="s">
        <v>203</v>
      </c>
      <c r="B30" s="124" t="s">
        <v>202</v>
      </c>
      <c r="C30" s="10"/>
      <c r="D30" s="17">
        <v>2802</v>
      </c>
      <c r="E30" s="126"/>
    </row>
    <row r="31" spans="1:5" ht="21.75" customHeight="1">
      <c r="A31" s="128" t="s">
        <v>204</v>
      </c>
      <c r="B31" s="124" t="s">
        <v>165</v>
      </c>
      <c r="C31" s="10"/>
      <c r="D31" s="17">
        <v>386364.3</v>
      </c>
      <c r="E31" s="127"/>
    </row>
    <row r="32" spans="1:5" ht="21.75" customHeight="1">
      <c r="A32" s="128" t="s">
        <v>205</v>
      </c>
      <c r="B32" s="124" t="s">
        <v>206</v>
      </c>
      <c r="C32" s="11"/>
      <c r="D32" s="17">
        <v>11422.91</v>
      </c>
      <c r="E32" s="127"/>
    </row>
    <row r="33" spans="1:5" ht="21.75" customHeight="1">
      <c r="A33" s="135" t="s">
        <v>608</v>
      </c>
      <c r="B33" s="136" t="s">
        <v>165</v>
      </c>
      <c r="C33" s="137"/>
      <c r="D33" s="138">
        <v>402639.75</v>
      </c>
      <c r="E33" s="127"/>
    </row>
    <row r="34" spans="1:6" ht="23.25" customHeight="1" thickBot="1">
      <c r="A34" s="127"/>
      <c r="B34" s="139"/>
      <c r="C34" s="140">
        <f>SUM(C5:C32)</f>
        <v>4925261.319999999</v>
      </c>
      <c r="D34" s="142">
        <f>SUM(D22:D33)</f>
        <v>4925261.319999999</v>
      </c>
      <c r="E34" s="127"/>
      <c r="F34" s="130"/>
    </row>
    <row r="35" ht="24" thickTop="1"/>
    <row r="36" ht="23.25">
      <c r="C36" s="130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81" ht="22.5" customHeight="1"/>
    <row r="82" ht="22.5" customHeight="1"/>
    <row r="85" ht="21" customHeight="1"/>
    <row r="122" ht="22.5" customHeight="1"/>
    <row r="123" ht="21" customHeight="1"/>
  </sheetData>
  <mergeCells count="3">
    <mergeCell ref="A1:D1"/>
    <mergeCell ref="A2:D2"/>
    <mergeCell ref="A3:D3"/>
  </mergeCells>
  <printOptions/>
  <pageMargins left="0.9448818897637796" right="0.15748031496062992" top="0.984251968503937" bottom="0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8"/>
  <sheetViews>
    <sheetView view="pageBreakPreview" zoomScaleSheetLayoutView="100" workbookViewId="0" topLeftCell="A199">
      <selection activeCell="E206" sqref="E206"/>
    </sheetView>
  </sheetViews>
  <sheetFormatPr defaultColWidth="9.140625" defaultRowHeight="12.75"/>
  <cols>
    <col min="1" max="2" width="8.7109375" style="143" customWidth="1"/>
    <col min="3" max="3" width="41.00390625" style="143" customWidth="1"/>
    <col min="4" max="4" width="9.7109375" style="143" customWidth="1"/>
    <col min="5" max="6" width="14.7109375" style="143" customWidth="1"/>
    <col min="7" max="16384" width="9.140625" style="143" customWidth="1"/>
  </cols>
  <sheetData>
    <row r="1" spans="1:6" ht="23.25">
      <c r="A1" s="408" t="s">
        <v>587</v>
      </c>
      <c r="B1" s="408"/>
      <c r="C1" s="408"/>
      <c r="D1" s="408"/>
      <c r="E1" s="408"/>
      <c r="F1" s="408"/>
    </row>
    <row r="2" spans="1:6" ht="23.25">
      <c r="A2" s="408" t="s">
        <v>588</v>
      </c>
      <c r="B2" s="408"/>
      <c r="C2" s="408"/>
      <c r="D2" s="408"/>
      <c r="E2" s="408"/>
      <c r="F2" s="408"/>
    </row>
    <row r="3" spans="1:6" ht="23.25">
      <c r="A3" s="409" t="s">
        <v>208</v>
      </c>
      <c r="B3" s="409"/>
      <c r="C3" s="409"/>
      <c r="D3" s="409"/>
      <c r="E3" s="409"/>
      <c r="F3" s="409"/>
    </row>
    <row r="4" spans="1:6" ht="23.25">
      <c r="A4" s="144" t="s">
        <v>209</v>
      </c>
      <c r="B4" s="144"/>
      <c r="C4" s="141"/>
      <c r="D4" s="141"/>
      <c r="E4" s="141"/>
      <c r="F4" s="141"/>
    </row>
    <row r="5" spans="1:6" ht="23.25">
      <c r="A5" s="144" t="s">
        <v>210</v>
      </c>
      <c r="B5" s="144"/>
      <c r="C5" s="141"/>
      <c r="D5" s="141"/>
      <c r="E5" s="141"/>
      <c r="F5" s="141"/>
    </row>
    <row r="6" spans="1:6" ht="23.25">
      <c r="A6" s="144"/>
      <c r="B6" s="144"/>
      <c r="C6" s="144"/>
      <c r="D6" s="144"/>
      <c r="E6" s="144"/>
      <c r="F6" s="144"/>
    </row>
    <row r="7" spans="1:6" ht="25.5" customHeight="1">
      <c r="A7" s="410" t="s">
        <v>211</v>
      </c>
      <c r="B7" s="410"/>
      <c r="C7" s="410"/>
      <c r="D7" s="101" t="s">
        <v>151</v>
      </c>
      <c r="E7" s="101" t="s">
        <v>212</v>
      </c>
      <c r="F7" s="101" t="s">
        <v>153</v>
      </c>
    </row>
    <row r="8" spans="1:6" ht="23.25">
      <c r="A8" s="145"/>
      <c r="B8" s="146"/>
      <c r="C8" s="147"/>
      <c r="D8" s="148"/>
      <c r="E8" s="148"/>
      <c r="F8" s="148"/>
    </row>
    <row r="9" spans="1:6" ht="23.25">
      <c r="A9" s="149" t="s">
        <v>212</v>
      </c>
      <c r="B9" s="144" t="s">
        <v>213</v>
      </c>
      <c r="C9" s="150"/>
      <c r="D9" s="151" t="s">
        <v>154</v>
      </c>
      <c r="E9" s="152">
        <v>0</v>
      </c>
      <c r="F9" s="153"/>
    </row>
    <row r="10" spans="1:6" ht="23.25">
      <c r="A10" s="149"/>
      <c r="B10" s="144" t="s">
        <v>214</v>
      </c>
      <c r="C10" s="150"/>
      <c r="D10" s="151" t="s">
        <v>155</v>
      </c>
      <c r="E10" s="152">
        <v>475988.61</v>
      </c>
      <c r="F10" s="153"/>
    </row>
    <row r="11" spans="1:6" ht="23.25">
      <c r="A11" s="154"/>
      <c r="B11" s="144" t="s">
        <v>215</v>
      </c>
      <c r="C11" s="150"/>
      <c r="D11" s="151" t="s">
        <v>157</v>
      </c>
      <c r="E11" s="152">
        <v>19138</v>
      </c>
      <c r="F11" s="153"/>
    </row>
    <row r="12" spans="1:6" ht="23.25">
      <c r="A12" s="154"/>
      <c r="B12" s="144" t="s">
        <v>592</v>
      </c>
      <c r="C12" s="150"/>
      <c r="D12" s="151" t="s">
        <v>160</v>
      </c>
      <c r="E12" s="152">
        <v>2108.34</v>
      </c>
      <c r="F12" s="152"/>
    </row>
    <row r="13" spans="1:6" ht="23.25">
      <c r="A13" s="154"/>
      <c r="B13" s="144"/>
      <c r="C13" s="150"/>
      <c r="D13" s="151"/>
      <c r="E13" s="152"/>
      <c r="F13" s="152"/>
    </row>
    <row r="14" spans="1:6" ht="23.25">
      <c r="A14" s="154"/>
      <c r="B14" s="144"/>
      <c r="C14" s="150"/>
      <c r="D14" s="151"/>
      <c r="E14" s="152"/>
      <c r="F14" s="152"/>
    </row>
    <row r="15" spans="1:6" ht="23.25">
      <c r="A15" s="154"/>
      <c r="B15" s="144"/>
      <c r="C15" s="150"/>
      <c r="D15" s="151"/>
      <c r="E15" s="152"/>
      <c r="F15" s="152"/>
    </row>
    <row r="16" spans="1:6" ht="23.25">
      <c r="A16" s="154"/>
      <c r="B16" s="144"/>
      <c r="C16" s="150"/>
      <c r="D16" s="151"/>
      <c r="E16" s="152"/>
      <c r="F16" s="153"/>
    </row>
    <row r="17" spans="1:6" ht="23.25">
      <c r="A17" s="154"/>
      <c r="B17" s="155" t="s">
        <v>153</v>
      </c>
      <c r="C17" s="150" t="s">
        <v>216</v>
      </c>
      <c r="D17" s="151" t="s">
        <v>154</v>
      </c>
      <c r="E17" s="153"/>
      <c r="F17" s="152">
        <v>0</v>
      </c>
    </row>
    <row r="18" spans="1:6" ht="23.25">
      <c r="A18" s="154"/>
      <c r="B18" s="144"/>
      <c r="C18" s="150" t="s">
        <v>217</v>
      </c>
      <c r="D18" s="151" t="s">
        <v>192</v>
      </c>
      <c r="E18" s="153"/>
      <c r="F18" s="152">
        <v>489464.34</v>
      </c>
    </row>
    <row r="19" spans="1:6" ht="23.25">
      <c r="A19" s="154"/>
      <c r="B19" s="144"/>
      <c r="C19" s="150" t="s">
        <v>496</v>
      </c>
      <c r="D19" s="151" t="s">
        <v>392</v>
      </c>
      <c r="E19" s="153"/>
      <c r="F19" s="152">
        <v>1500</v>
      </c>
    </row>
    <row r="20" spans="1:6" ht="23.25">
      <c r="A20" s="154"/>
      <c r="B20" s="144"/>
      <c r="C20" s="150" t="s">
        <v>593</v>
      </c>
      <c r="D20" s="156">
        <v>903</v>
      </c>
      <c r="E20" s="153"/>
      <c r="F20" s="152">
        <v>6265</v>
      </c>
    </row>
    <row r="21" spans="1:6" ht="23.25">
      <c r="A21" s="154"/>
      <c r="B21" s="144"/>
      <c r="C21" s="150" t="s">
        <v>595</v>
      </c>
      <c r="D21" s="156">
        <v>906</v>
      </c>
      <c r="E21" s="153"/>
      <c r="F21" s="152">
        <v>2.55</v>
      </c>
    </row>
    <row r="22" spans="1:6" ht="23.25">
      <c r="A22" s="154"/>
      <c r="B22" s="144"/>
      <c r="C22" s="150" t="s">
        <v>594</v>
      </c>
      <c r="D22" s="156">
        <v>907</v>
      </c>
      <c r="E22" s="153"/>
      <c r="F22" s="152">
        <v>3.06</v>
      </c>
    </row>
    <row r="23" spans="1:6" ht="23.25">
      <c r="A23" s="154"/>
      <c r="B23" s="144"/>
      <c r="D23" s="196"/>
      <c r="E23" s="153"/>
      <c r="F23" s="152"/>
    </row>
    <row r="24" spans="1:6" ht="23.25">
      <c r="A24" s="154"/>
      <c r="B24" s="144"/>
      <c r="C24" s="150"/>
      <c r="D24" s="156"/>
      <c r="E24" s="153"/>
      <c r="F24" s="152"/>
    </row>
    <row r="25" spans="1:6" ht="23.25">
      <c r="A25" s="154"/>
      <c r="B25" s="144"/>
      <c r="C25" s="150"/>
      <c r="D25" s="156"/>
      <c r="E25" s="153"/>
      <c r="F25" s="152"/>
    </row>
    <row r="26" spans="1:6" ht="24" thickBot="1">
      <c r="A26" s="157"/>
      <c r="B26" s="158"/>
      <c r="C26" s="159"/>
      <c r="D26" s="160"/>
      <c r="E26" s="161">
        <f>SUM(E9:E25)</f>
        <v>497234.95</v>
      </c>
      <c r="F26" s="161">
        <f>SUM(F17:F25)</f>
        <v>497234.95</v>
      </c>
    </row>
    <row r="27" spans="1:6" ht="24" thickTop="1">
      <c r="A27" s="144"/>
      <c r="B27" s="144"/>
      <c r="C27" s="144"/>
      <c r="D27" s="144"/>
      <c r="E27" s="162"/>
      <c r="F27" s="162"/>
    </row>
    <row r="28" spans="1:6" ht="23.25">
      <c r="A28" s="155" t="s">
        <v>596</v>
      </c>
      <c r="B28" s="144"/>
      <c r="C28" s="144"/>
      <c r="D28" s="144"/>
      <c r="E28" s="144"/>
      <c r="F28" s="144"/>
    </row>
    <row r="29" spans="1:6" ht="23.25">
      <c r="A29" s="144"/>
      <c r="B29" s="144"/>
      <c r="C29" s="144"/>
      <c r="D29" s="144"/>
      <c r="E29" s="144"/>
      <c r="F29" s="144"/>
    </row>
    <row r="30" spans="1:6" ht="23.25">
      <c r="A30" s="163" t="s">
        <v>338</v>
      </c>
      <c r="B30" s="164"/>
      <c r="C30" s="165"/>
      <c r="D30" s="164"/>
      <c r="E30" s="164"/>
      <c r="F30" s="166"/>
    </row>
    <row r="31" spans="1:6" ht="23.25">
      <c r="A31" s="154"/>
      <c r="B31" s="144"/>
      <c r="C31" s="144"/>
      <c r="D31" s="144"/>
      <c r="E31" s="144"/>
      <c r="F31" s="150"/>
    </row>
    <row r="32" spans="1:6" ht="23.25">
      <c r="A32" s="154"/>
      <c r="B32" s="144"/>
      <c r="C32" s="144"/>
      <c r="D32" s="144"/>
      <c r="E32" s="144"/>
      <c r="F32" s="150"/>
    </row>
    <row r="33" spans="1:6" ht="23.25">
      <c r="A33" s="154"/>
      <c r="B33" s="144"/>
      <c r="C33" s="144"/>
      <c r="D33" s="144"/>
      <c r="E33" s="144"/>
      <c r="F33" s="150"/>
    </row>
    <row r="34" spans="1:6" ht="23.25">
      <c r="A34" s="157"/>
      <c r="B34" s="158"/>
      <c r="C34" s="158"/>
      <c r="D34" s="158"/>
      <c r="E34" s="158"/>
      <c r="F34" s="159"/>
    </row>
    <row r="35" spans="1:6" ht="23.25">
      <c r="A35" s="408" t="s">
        <v>586</v>
      </c>
      <c r="B35" s="408"/>
      <c r="C35" s="408"/>
      <c r="D35" s="408"/>
      <c r="E35" s="408"/>
      <c r="F35" s="408"/>
    </row>
    <row r="36" spans="1:6" ht="23.25">
      <c r="A36" s="408" t="s">
        <v>588</v>
      </c>
      <c r="B36" s="408"/>
      <c r="C36" s="408"/>
      <c r="D36" s="408"/>
      <c r="E36" s="408"/>
      <c r="F36" s="408"/>
    </row>
    <row r="37" spans="1:6" ht="23.25">
      <c r="A37" s="409" t="s">
        <v>208</v>
      </c>
      <c r="B37" s="409"/>
      <c r="C37" s="409"/>
      <c r="D37" s="409"/>
      <c r="E37" s="409"/>
      <c r="F37" s="409"/>
    </row>
    <row r="38" spans="1:6" ht="23.25">
      <c r="A38" s="144" t="s">
        <v>209</v>
      </c>
      <c r="B38" s="144"/>
      <c r="C38" s="141"/>
      <c r="D38" s="141"/>
      <c r="E38" s="141"/>
      <c r="F38" s="141"/>
    </row>
    <row r="39" spans="1:6" ht="23.25">
      <c r="A39" s="144" t="s">
        <v>210</v>
      </c>
      <c r="B39" s="144"/>
      <c r="C39" s="141"/>
      <c r="D39" s="141"/>
      <c r="E39" s="141"/>
      <c r="F39" s="141"/>
    </row>
    <row r="40" spans="1:6" ht="26.25" customHeight="1">
      <c r="A40" s="410" t="s">
        <v>211</v>
      </c>
      <c r="B40" s="410"/>
      <c r="C40" s="410"/>
      <c r="D40" s="101" t="s">
        <v>151</v>
      </c>
      <c r="E40" s="101" t="s">
        <v>212</v>
      </c>
      <c r="F40" s="101" t="s">
        <v>153</v>
      </c>
    </row>
    <row r="41" spans="1:6" ht="23.25" customHeight="1">
      <c r="A41" s="149" t="s">
        <v>212</v>
      </c>
      <c r="B41" s="167" t="s">
        <v>64</v>
      </c>
      <c r="C41" s="168"/>
      <c r="D41" s="169" t="s">
        <v>166</v>
      </c>
      <c r="E41" s="170">
        <v>10256</v>
      </c>
      <c r="F41" s="171"/>
    </row>
    <row r="42" spans="1:6" ht="23.25" customHeight="1">
      <c r="A42" s="149"/>
      <c r="B42" s="167" t="s">
        <v>496</v>
      </c>
      <c r="C42" s="168"/>
      <c r="D42" s="169" t="s">
        <v>392</v>
      </c>
      <c r="E42" s="170">
        <v>34720</v>
      </c>
      <c r="F42" s="171"/>
    </row>
    <row r="43" spans="1:6" ht="22.5" customHeight="1">
      <c r="A43" s="154"/>
      <c r="B43" s="144" t="s">
        <v>167</v>
      </c>
      <c r="C43" s="150"/>
      <c r="D43" s="151" t="s">
        <v>168</v>
      </c>
      <c r="E43" s="152">
        <v>134210</v>
      </c>
      <c r="F43" s="153"/>
    </row>
    <row r="44" spans="1:6" ht="22.5" customHeight="1">
      <c r="A44" s="154"/>
      <c r="B44" s="144" t="s">
        <v>169</v>
      </c>
      <c r="C44" s="150"/>
      <c r="D44" s="151" t="s">
        <v>170</v>
      </c>
      <c r="E44" s="152">
        <v>17120</v>
      </c>
      <c r="F44" s="153"/>
    </row>
    <row r="45" spans="1:6" ht="22.5" customHeight="1">
      <c r="A45" s="154"/>
      <c r="B45" s="144" t="s">
        <v>171</v>
      </c>
      <c r="C45" s="150"/>
      <c r="D45" s="151" t="s">
        <v>172</v>
      </c>
      <c r="E45" s="152">
        <v>109701</v>
      </c>
      <c r="F45" s="153"/>
    </row>
    <row r="46" spans="1:6" ht="22.5" customHeight="1">
      <c r="A46" s="154"/>
      <c r="B46" s="144" t="s">
        <v>173</v>
      </c>
      <c r="C46" s="150"/>
      <c r="D46" s="151" t="s">
        <v>174</v>
      </c>
      <c r="E46" s="152">
        <v>70136</v>
      </c>
      <c r="F46" s="153"/>
    </row>
    <row r="47" spans="1:6" ht="22.5" customHeight="1">
      <c r="A47" s="154"/>
      <c r="B47" s="144" t="s">
        <v>175</v>
      </c>
      <c r="C47" s="150"/>
      <c r="D47" s="151" t="s">
        <v>176</v>
      </c>
      <c r="E47" s="152">
        <v>61431.78</v>
      </c>
      <c r="F47" s="153"/>
    </row>
    <row r="48" spans="1:6" ht="22.5" customHeight="1">
      <c r="A48" s="154"/>
      <c r="B48" s="144" t="s">
        <v>177</v>
      </c>
      <c r="C48" s="150"/>
      <c r="D48" s="151" t="s">
        <v>178</v>
      </c>
      <c r="E48" s="152">
        <v>12019.26</v>
      </c>
      <c r="F48" s="153"/>
    </row>
    <row r="49" spans="1:6" ht="22.5" customHeight="1">
      <c r="A49" s="154"/>
      <c r="B49" s="144" t="s">
        <v>179</v>
      </c>
      <c r="C49" s="150"/>
      <c r="D49" s="151" t="s">
        <v>180</v>
      </c>
      <c r="E49" s="152">
        <v>32412.72</v>
      </c>
      <c r="F49" s="153"/>
    </row>
    <row r="50" spans="1:6" ht="22.5" customHeight="1">
      <c r="A50" s="154"/>
      <c r="B50" s="144" t="s">
        <v>181</v>
      </c>
      <c r="C50" s="150"/>
      <c r="D50" s="151" t="s">
        <v>182</v>
      </c>
      <c r="E50" s="152">
        <v>90000</v>
      </c>
      <c r="F50" s="153"/>
    </row>
    <row r="51" spans="1:6" ht="22.5" customHeight="1">
      <c r="A51" s="154"/>
      <c r="B51" s="144" t="s">
        <v>186</v>
      </c>
      <c r="C51" s="150"/>
      <c r="D51" s="151" t="s">
        <v>187</v>
      </c>
      <c r="E51" s="152">
        <v>30000</v>
      </c>
      <c r="F51" s="153"/>
    </row>
    <row r="52" spans="1:6" ht="22.5" customHeight="1">
      <c r="A52" s="154"/>
      <c r="B52" s="144" t="s">
        <v>219</v>
      </c>
      <c r="C52" s="150"/>
      <c r="D52" s="151" t="s">
        <v>206</v>
      </c>
      <c r="E52" s="152">
        <v>123.22</v>
      </c>
      <c r="F52" s="153"/>
    </row>
    <row r="53" spans="1:6" ht="22.5" customHeight="1">
      <c r="A53" s="154"/>
      <c r="B53" s="144" t="s">
        <v>193</v>
      </c>
      <c r="C53" s="150"/>
      <c r="D53" s="151" t="s">
        <v>194</v>
      </c>
      <c r="E53" s="152">
        <v>7616.76</v>
      </c>
      <c r="F53" s="153"/>
    </row>
    <row r="54" spans="1:6" ht="22.5" customHeight="1">
      <c r="A54" s="154"/>
      <c r="B54" s="144"/>
      <c r="C54" s="150"/>
      <c r="D54" s="151"/>
      <c r="E54" s="152"/>
      <c r="F54" s="153"/>
    </row>
    <row r="55" spans="1:6" ht="22.5" customHeight="1">
      <c r="A55" s="154"/>
      <c r="B55" s="155" t="s">
        <v>153</v>
      </c>
      <c r="C55" s="150" t="s">
        <v>220</v>
      </c>
      <c r="D55" s="151" t="s">
        <v>155</v>
      </c>
      <c r="E55" s="153"/>
      <c r="F55" s="152">
        <v>609460.48</v>
      </c>
    </row>
    <row r="56" spans="1:6" ht="22.5" customHeight="1">
      <c r="A56" s="154"/>
      <c r="B56" s="155"/>
      <c r="C56" s="150" t="s">
        <v>193</v>
      </c>
      <c r="D56" s="151" t="s">
        <v>194</v>
      </c>
      <c r="E56" s="153"/>
      <c r="F56" s="152">
        <v>286.26</v>
      </c>
    </row>
    <row r="57" spans="1:6" ht="22.5" customHeight="1">
      <c r="A57" s="154"/>
      <c r="B57" s="155"/>
      <c r="C57" s="150"/>
      <c r="D57" s="151"/>
      <c r="E57" s="153"/>
      <c r="F57" s="152"/>
    </row>
    <row r="58" spans="1:6" ht="22.5" customHeight="1">
      <c r="A58" s="154"/>
      <c r="B58" s="155"/>
      <c r="C58" s="150"/>
      <c r="D58" s="151"/>
      <c r="E58" s="153"/>
      <c r="F58" s="152"/>
    </row>
    <row r="59" spans="1:6" ht="22.5" customHeight="1">
      <c r="A59" s="154"/>
      <c r="B59" s="155"/>
      <c r="C59" s="150"/>
      <c r="D59" s="151"/>
      <c r="E59" s="153"/>
      <c r="F59" s="152"/>
    </row>
    <row r="60" spans="1:6" ht="22.5" customHeight="1">
      <c r="A60" s="154"/>
      <c r="B60" s="155"/>
      <c r="C60" s="150"/>
      <c r="D60" s="151"/>
      <c r="E60" s="153"/>
      <c r="F60" s="152"/>
    </row>
    <row r="61" spans="1:6" ht="24" thickBot="1">
      <c r="A61" s="157"/>
      <c r="B61" s="158"/>
      <c r="C61" s="159"/>
      <c r="D61" s="172"/>
      <c r="E61" s="161">
        <f>SUM(E41:E60)</f>
        <v>609746.74</v>
      </c>
      <c r="F61" s="173">
        <f>SUM(F55:F60)</f>
        <v>609746.74</v>
      </c>
    </row>
    <row r="62" spans="1:6" ht="12.75" customHeight="1" thickTop="1">
      <c r="A62" s="144"/>
      <c r="B62" s="144"/>
      <c r="C62" s="144"/>
      <c r="D62" s="174"/>
      <c r="E62" s="144"/>
      <c r="F62" s="144"/>
    </row>
    <row r="63" spans="1:6" ht="23.25">
      <c r="A63" s="155" t="s">
        <v>597</v>
      </c>
      <c r="B63" s="144"/>
      <c r="C63" s="144"/>
      <c r="D63" s="144"/>
      <c r="E63" s="144"/>
      <c r="F63" s="144"/>
    </row>
    <row r="64" spans="1:6" ht="12.75" customHeight="1">
      <c r="A64" s="144"/>
      <c r="B64" s="144"/>
      <c r="C64" s="144"/>
      <c r="D64" s="144"/>
      <c r="E64" s="144"/>
      <c r="F64" s="144"/>
    </row>
    <row r="65" spans="1:6" ht="23.25">
      <c r="A65" s="163" t="s">
        <v>338</v>
      </c>
      <c r="B65" s="164"/>
      <c r="C65" s="165"/>
      <c r="D65" s="164"/>
      <c r="E65" s="164"/>
      <c r="F65" s="166"/>
    </row>
    <row r="66" spans="1:6" ht="23.25">
      <c r="A66" s="154"/>
      <c r="B66" s="144"/>
      <c r="C66" s="144"/>
      <c r="D66" s="144"/>
      <c r="E66" s="144"/>
      <c r="F66" s="150"/>
    </row>
    <row r="67" spans="1:6" ht="23.25">
      <c r="A67" s="154"/>
      <c r="B67" s="144"/>
      <c r="C67" s="144"/>
      <c r="D67" s="144"/>
      <c r="E67" s="144"/>
      <c r="F67" s="150"/>
    </row>
    <row r="68" spans="1:6" ht="23.25">
      <c r="A68" s="154"/>
      <c r="B68" s="144"/>
      <c r="C68" s="144"/>
      <c r="D68" s="144"/>
      <c r="E68" s="144"/>
      <c r="F68" s="150"/>
    </row>
    <row r="69" spans="1:6" ht="23.25" customHeight="1">
      <c r="A69" s="157"/>
      <c r="B69" s="158"/>
      <c r="C69" s="158"/>
      <c r="D69" s="158"/>
      <c r="E69" s="158"/>
      <c r="F69" s="159"/>
    </row>
    <row r="70" spans="1:6" ht="23.25">
      <c r="A70" s="408" t="s">
        <v>589</v>
      </c>
      <c r="B70" s="408"/>
      <c r="C70" s="408"/>
      <c r="D70" s="408"/>
      <c r="E70" s="408"/>
      <c r="F70" s="408"/>
    </row>
    <row r="71" spans="1:6" ht="23.25">
      <c r="A71" s="408" t="s">
        <v>588</v>
      </c>
      <c r="B71" s="408"/>
      <c r="C71" s="408"/>
      <c r="D71" s="408"/>
      <c r="E71" s="408"/>
      <c r="F71" s="408"/>
    </row>
    <row r="72" spans="1:6" ht="19.5" customHeight="1">
      <c r="A72" s="409" t="s">
        <v>208</v>
      </c>
      <c r="B72" s="409"/>
      <c r="C72" s="409"/>
      <c r="D72" s="409"/>
      <c r="E72" s="409"/>
      <c r="F72" s="409"/>
    </row>
    <row r="73" spans="1:6" ht="19.5" customHeight="1">
      <c r="A73" s="144" t="s">
        <v>209</v>
      </c>
      <c r="B73" s="144"/>
      <c r="C73" s="141"/>
      <c r="D73" s="141"/>
      <c r="E73" s="141"/>
      <c r="F73" s="141"/>
    </row>
    <row r="74" spans="1:6" ht="23.25">
      <c r="A74" s="144" t="s">
        <v>210</v>
      </c>
      <c r="B74" s="144"/>
      <c r="C74" s="141"/>
      <c r="D74" s="141"/>
      <c r="E74" s="141"/>
      <c r="F74" s="141"/>
    </row>
    <row r="75" spans="1:6" ht="19.5" customHeight="1">
      <c r="A75" s="410" t="s">
        <v>211</v>
      </c>
      <c r="B75" s="410"/>
      <c r="C75" s="410"/>
      <c r="D75" s="101" t="s">
        <v>151</v>
      </c>
      <c r="E75" s="101" t="s">
        <v>212</v>
      </c>
      <c r="F75" s="101" t="s">
        <v>153</v>
      </c>
    </row>
    <row r="76" spans="1:6" ht="23.25" customHeight="1">
      <c r="A76" s="149" t="s">
        <v>212</v>
      </c>
      <c r="B76" s="144" t="s">
        <v>217</v>
      </c>
      <c r="C76" s="150"/>
      <c r="D76" s="151" t="s">
        <v>192</v>
      </c>
      <c r="E76" s="152">
        <v>489464.34</v>
      </c>
      <c r="F76" s="153"/>
    </row>
    <row r="77" spans="1:6" ht="22.5" customHeight="1">
      <c r="A77" s="149"/>
      <c r="B77" s="144"/>
      <c r="C77" s="150"/>
      <c r="D77" s="151"/>
      <c r="E77" s="152"/>
      <c r="F77" s="153"/>
    </row>
    <row r="78" spans="1:6" ht="22.5" customHeight="1">
      <c r="A78" s="149"/>
      <c r="B78" s="155" t="s">
        <v>153</v>
      </c>
      <c r="C78" s="150" t="s">
        <v>222</v>
      </c>
      <c r="D78" s="151" t="s">
        <v>289</v>
      </c>
      <c r="E78" s="152"/>
      <c r="F78" s="152">
        <v>45.39</v>
      </c>
    </row>
    <row r="79" spans="1:6" ht="22.5" customHeight="1">
      <c r="A79" s="149"/>
      <c r="B79" s="155"/>
      <c r="C79" s="150" t="s">
        <v>227</v>
      </c>
      <c r="D79" s="151" t="s">
        <v>228</v>
      </c>
      <c r="E79" s="152"/>
      <c r="F79" s="152">
        <v>849</v>
      </c>
    </row>
    <row r="80" spans="1:6" ht="22.5" customHeight="1">
      <c r="A80" s="149"/>
      <c r="B80" s="155"/>
      <c r="C80" s="150" t="s">
        <v>598</v>
      </c>
      <c r="D80" s="151" t="s">
        <v>230</v>
      </c>
      <c r="E80" s="152"/>
      <c r="F80" s="152">
        <v>110</v>
      </c>
    </row>
    <row r="81" spans="1:6" ht="22.5" customHeight="1">
      <c r="A81" s="149"/>
      <c r="B81" s="155"/>
      <c r="C81" s="150" t="s">
        <v>231</v>
      </c>
      <c r="D81" s="151" t="s">
        <v>232</v>
      </c>
      <c r="E81" s="152"/>
      <c r="F81" s="152">
        <v>2108.34</v>
      </c>
    </row>
    <row r="82" spans="1:6" ht="22.5" customHeight="1">
      <c r="A82" s="149"/>
      <c r="B82" s="155"/>
      <c r="C82" s="150" t="s">
        <v>233</v>
      </c>
      <c r="D82" s="151" t="s">
        <v>234</v>
      </c>
      <c r="E82" s="152"/>
      <c r="F82" s="152">
        <v>7693</v>
      </c>
    </row>
    <row r="83" spans="1:6" ht="22.5" customHeight="1">
      <c r="A83" s="149"/>
      <c r="B83" s="155"/>
      <c r="C83" s="143" t="s">
        <v>599</v>
      </c>
      <c r="D83" s="151" t="s">
        <v>235</v>
      </c>
      <c r="E83" s="152"/>
      <c r="F83" s="152">
        <v>570</v>
      </c>
    </row>
    <row r="84" spans="1:6" ht="23.25" customHeight="1">
      <c r="A84" s="154"/>
      <c r="B84" s="144"/>
      <c r="C84" s="150" t="s">
        <v>236</v>
      </c>
      <c r="D84" s="151" t="s">
        <v>237</v>
      </c>
      <c r="E84" s="153"/>
      <c r="F84" s="152">
        <v>2100</v>
      </c>
    </row>
    <row r="85" spans="1:6" ht="23.25" customHeight="1">
      <c r="A85" s="154"/>
      <c r="B85" s="144"/>
      <c r="C85" s="150" t="s">
        <v>238</v>
      </c>
      <c r="D85" s="151" t="s">
        <v>239</v>
      </c>
      <c r="E85" s="153"/>
      <c r="F85" s="152">
        <v>190606.88</v>
      </c>
    </row>
    <row r="86" spans="1:6" ht="23.25" customHeight="1">
      <c r="A86" s="154"/>
      <c r="B86" s="144"/>
      <c r="C86" s="150" t="s">
        <v>240</v>
      </c>
      <c r="D86" s="151" t="s">
        <v>241</v>
      </c>
      <c r="E86" s="153"/>
      <c r="F86" s="152">
        <v>97.19</v>
      </c>
    </row>
    <row r="87" spans="1:6" ht="23.25" customHeight="1">
      <c r="A87" s="154"/>
      <c r="B87" s="144"/>
      <c r="C87" s="150" t="s">
        <v>242</v>
      </c>
      <c r="D87" s="151" t="s">
        <v>243</v>
      </c>
      <c r="E87" s="153"/>
      <c r="F87" s="152">
        <v>88247.59</v>
      </c>
    </row>
    <row r="88" spans="1:6" ht="23.25" customHeight="1">
      <c r="A88" s="154"/>
      <c r="B88" s="144"/>
      <c r="C88" s="150" t="s">
        <v>244</v>
      </c>
      <c r="D88" s="151" t="s">
        <v>245</v>
      </c>
      <c r="E88" s="153"/>
      <c r="F88" s="152">
        <v>144200.08</v>
      </c>
    </row>
    <row r="89" spans="1:6" ht="23.25" customHeight="1">
      <c r="A89" s="154"/>
      <c r="B89" s="144"/>
      <c r="C89" s="150" t="s">
        <v>600</v>
      </c>
      <c r="D89" s="151" t="s">
        <v>475</v>
      </c>
      <c r="E89" s="153"/>
      <c r="F89" s="152">
        <v>10925.87</v>
      </c>
    </row>
    <row r="90" spans="1:6" ht="23.25" customHeight="1">
      <c r="A90" s="154"/>
      <c r="B90" s="144"/>
      <c r="C90" s="150" t="s">
        <v>601</v>
      </c>
      <c r="D90" s="151" t="s">
        <v>247</v>
      </c>
      <c r="E90" s="153"/>
      <c r="F90" s="152">
        <v>41911</v>
      </c>
    </row>
    <row r="91" spans="1:6" ht="23.25" customHeight="1">
      <c r="A91" s="154"/>
      <c r="B91" s="144"/>
      <c r="C91" s="150"/>
      <c r="D91" s="151"/>
      <c r="E91" s="153"/>
      <c r="F91" s="152"/>
    </row>
    <row r="92" spans="1:6" ht="23.25" customHeight="1">
      <c r="A92" s="154"/>
      <c r="B92" s="144"/>
      <c r="C92" s="150"/>
      <c r="D92" s="151"/>
      <c r="E92" s="153"/>
      <c r="F92" s="152"/>
    </row>
    <row r="93" spans="1:6" ht="23.25" customHeight="1">
      <c r="A93" s="154"/>
      <c r="B93" s="144"/>
      <c r="C93" s="150"/>
      <c r="D93" s="151"/>
      <c r="E93" s="153"/>
      <c r="F93" s="152"/>
    </row>
    <row r="94" spans="1:6" ht="23.25" customHeight="1">
      <c r="A94" s="154"/>
      <c r="B94" s="144"/>
      <c r="C94" s="150"/>
      <c r="D94" s="151"/>
      <c r="E94" s="153"/>
      <c r="F94" s="152"/>
    </row>
    <row r="95" spans="1:6" ht="23.25" customHeight="1">
      <c r="A95" s="154"/>
      <c r="B95" s="144"/>
      <c r="C95" s="175"/>
      <c r="D95" s="151"/>
      <c r="E95" s="153"/>
      <c r="F95" s="152"/>
    </row>
    <row r="96" spans="1:6" ht="23.25" customHeight="1">
      <c r="A96" s="154"/>
      <c r="B96" s="144"/>
      <c r="C96" s="175"/>
      <c r="D96" s="151"/>
      <c r="E96" s="153"/>
      <c r="F96" s="152"/>
    </row>
    <row r="97" spans="1:6" ht="22.5" customHeight="1" thickBot="1">
      <c r="A97" s="157"/>
      <c r="B97" s="158"/>
      <c r="C97" s="159"/>
      <c r="D97" s="160"/>
      <c r="E97" s="161">
        <f>E76</f>
        <v>489464.34</v>
      </c>
      <c r="F97" s="161">
        <f>SUM(F78:F96)</f>
        <v>489464.33999999997</v>
      </c>
    </row>
    <row r="98" spans="1:6" ht="12" customHeight="1" thickTop="1">
      <c r="A98" s="144"/>
      <c r="B98" s="144"/>
      <c r="C98" s="144"/>
      <c r="D98" s="144"/>
      <c r="E98" s="162"/>
      <c r="F98" s="162"/>
    </row>
    <row r="99" spans="1:6" ht="23.25">
      <c r="A99" s="155" t="s">
        <v>602</v>
      </c>
      <c r="B99" s="144"/>
      <c r="C99" s="144"/>
      <c r="D99" s="144"/>
      <c r="E99" s="144"/>
      <c r="F99" s="144"/>
    </row>
    <row r="100" spans="1:6" ht="11.25" customHeight="1">
      <c r="A100" s="144"/>
      <c r="B100" s="144"/>
      <c r="C100" s="144"/>
      <c r="D100" s="144"/>
      <c r="E100" s="144"/>
      <c r="F100" s="144"/>
    </row>
    <row r="101" spans="1:6" ht="23.25">
      <c r="A101" s="163" t="s">
        <v>338</v>
      </c>
      <c r="B101" s="164"/>
      <c r="C101" s="165"/>
      <c r="D101" s="164"/>
      <c r="E101" s="164"/>
      <c r="F101" s="166"/>
    </row>
    <row r="102" spans="1:6" ht="23.25">
      <c r="A102" s="154"/>
      <c r="B102" s="144"/>
      <c r="C102" s="144"/>
      <c r="D102" s="144"/>
      <c r="E102" s="144"/>
      <c r="F102" s="150"/>
    </row>
    <row r="103" spans="1:6" ht="23.25">
      <c r="A103" s="154"/>
      <c r="B103" s="144"/>
      <c r="C103" s="144"/>
      <c r="D103" s="144"/>
      <c r="E103" s="144"/>
      <c r="F103" s="150"/>
    </row>
    <row r="104" spans="1:6" ht="23.25">
      <c r="A104" s="154"/>
      <c r="B104" s="144"/>
      <c r="C104" s="144"/>
      <c r="D104" s="144"/>
      <c r="E104" s="144"/>
      <c r="F104" s="150"/>
    </row>
    <row r="105" spans="1:6" ht="23.25" customHeight="1">
      <c r="A105" s="157"/>
      <c r="B105" s="158"/>
      <c r="C105" s="158"/>
      <c r="D105" s="158"/>
      <c r="E105" s="158"/>
      <c r="F105" s="159"/>
    </row>
    <row r="106" spans="1:6" ht="23.25">
      <c r="A106" s="408" t="s">
        <v>587</v>
      </c>
      <c r="B106" s="408"/>
      <c r="C106" s="408"/>
      <c r="D106" s="408"/>
      <c r="E106" s="408"/>
      <c r="F106" s="408"/>
    </row>
    <row r="107" spans="1:6" ht="23.25">
      <c r="A107" s="408" t="s">
        <v>588</v>
      </c>
      <c r="B107" s="408"/>
      <c r="C107" s="408"/>
      <c r="D107" s="408"/>
      <c r="E107" s="408"/>
      <c r="F107" s="408"/>
    </row>
    <row r="108" spans="1:6" ht="23.25">
      <c r="A108" s="409" t="s">
        <v>252</v>
      </c>
      <c r="B108" s="409"/>
      <c r="C108" s="409"/>
      <c r="D108" s="409"/>
      <c r="E108" s="409"/>
      <c r="F108" s="409"/>
    </row>
    <row r="109" spans="1:6" ht="23.25">
      <c r="A109" s="144" t="s">
        <v>209</v>
      </c>
      <c r="B109" s="144"/>
      <c r="C109" s="141"/>
      <c r="D109" s="141"/>
      <c r="E109" s="141"/>
      <c r="F109" s="141"/>
    </row>
    <row r="110" spans="1:6" ht="23.25">
      <c r="A110" s="144" t="s">
        <v>210</v>
      </c>
      <c r="B110" s="144"/>
      <c r="C110" s="141"/>
      <c r="D110" s="141"/>
      <c r="E110" s="141"/>
      <c r="F110" s="141"/>
    </row>
    <row r="111" spans="1:6" ht="26.25" customHeight="1">
      <c r="A111" s="405" t="s">
        <v>211</v>
      </c>
      <c r="B111" s="406"/>
      <c r="C111" s="407"/>
      <c r="D111" s="101" t="s">
        <v>151</v>
      </c>
      <c r="E111" s="101" t="s">
        <v>212</v>
      </c>
      <c r="F111" s="101" t="s">
        <v>153</v>
      </c>
    </row>
    <row r="112" spans="1:6" ht="23.25">
      <c r="A112" s="176"/>
      <c r="B112" s="164"/>
      <c r="C112" s="166"/>
      <c r="D112" s="177"/>
      <c r="E112" s="177"/>
      <c r="F112" s="177"/>
    </row>
    <row r="113" spans="1:6" ht="23.25">
      <c r="A113" s="149" t="s">
        <v>212</v>
      </c>
      <c r="B113" s="144" t="s">
        <v>253</v>
      </c>
      <c r="C113" s="150"/>
      <c r="D113" s="151" t="s">
        <v>157</v>
      </c>
      <c r="E113" s="152">
        <f>E10</f>
        <v>475988.61</v>
      </c>
      <c r="F113" s="153"/>
    </row>
    <row r="114" spans="1:6" ht="23.25">
      <c r="A114" s="149"/>
      <c r="B114" s="144"/>
      <c r="C114" s="150"/>
      <c r="D114" s="151"/>
      <c r="E114" s="152"/>
      <c r="F114" s="153"/>
    </row>
    <row r="115" spans="1:6" ht="23.25">
      <c r="A115" s="154"/>
      <c r="B115" s="155" t="s">
        <v>339</v>
      </c>
      <c r="C115" s="150" t="s">
        <v>214</v>
      </c>
      <c r="D115" s="151" t="s">
        <v>155</v>
      </c>
      <c r="E115" s="153"/>
      <c r="F115" s="152">
        <f>E113</f>
        <v>475988.61</v>
      </c>
    </row>
    <row r="116" spans="1:6" ht="23.25">
      <c r="A116" s="154"/>
      <c r="B116" s="144"/>
      <c r="C116" s="150"/>
      <c r="D116" s="178"/>
      <c r="E116" s="153"/>
      <c r="F116" s="153"/>
    </row>
    <row r="117" spans="1:6" ht="23.25">
      <c r="A117" s="154"/>
      <c r="B117" s="144"/>
      <c r="C117" s="150"/>
      <c r="D117" s="151"/>
      <c r="E117" s="153"/>
      <c r="F117" s="153"/>
    </row>
    <row r="118" spans="1:6" ht="23.25">
      <c r="A118" s="154"/>
      <c r="B118" s="144"/>
      <c r="C118" s="150"/>
      <c r="D118" s="151"/>
      <c r="E118" s="153"/>
      <c r="F118" s="153"/>
    </row>
    <row r="119" spans="1:6" ht="23.25">
      <c r="A119" s="154"/>
      <c r="B119" s="144"/>
      <c r="C119" s="150"/>
      <c r="D119" s="151"/>
      <c r="E119" s="153"/>
      <c r="F119" s="153"/>
    </row>
    <row r="120" spans="1:6" ht="23.25">
      <c r="A120" s="154"/>
      <c r="B120" s="144"/>
      <c r="C120" s="150"/>
      <c r="D120" s="151"/>
      <c r="E120" s="153"/>
      <c r="F120" s="153"/>
    </row>
    <row r="121" spans="1:6" ht="23.25">
      <c r="A121" s="154"/>
      <c r="B121" s="144"/>
      <c r="C121" s="150"/>
      <c r="D121" s="151"/>
      <c r="E121" s="153"/>
      <c r="F121" s="153"/>
    </row>
    <row r="122" spans="1:6" ht="23.25">
      <c r="A122" s="154"/>
      <c r="B122" s="144"/>
      <c r="C122" s="150"/>
      <c r="D122" s="151"/>
      <c r="E122" s="153"/>
      <c r="F122" s="153"/>
    </row>
    <row r="123" spans="1:6" ht="23.25">
      <c r="A123" s="154"/>
      <c r="B123" s="144"/>
      <c r="C123" s="150"/>
      <c r="D123" s="151"/>
      <c r="E123" s="153"/>
      <c r="F123" s="153"/>
    </row>
    <row r="124" spans="1:6" ht="23.25">
      <c r="A124" s="154"/>
      <c r="B124" s="144"/>
      <c r="C124" s="150"/>
      <c r="D124" s="151"/>
      <c r="E124" s="153"/>
      <c r="F124" s="153"/>
    </row>
    <row r="125" spans="1:6" ht="23.25">
      <c r="A125" s="154"/>
      <c r="B125" s="144"/>
      <c r="C125" s="150"/>
      <c r="D125" s="151"/>
      <c r="E125" s="153"/>
      <c r="F125" s="153"/>
    </row>
    <row r="126" spans="1:6" ht="23.25">
      <c r="A126" s="154"/>
      <c r="B126" s="144"/>
      <c r="C126" s="150"/>
      <c r="D126" s="151"/>
      <c r="E126" s="153"/>
      <c r="F126" s="153"/>
    </row>
    <row r="127" spans="1:6" ht="23.25">
      <c r="A127" s="154"/>
      <c r="B127" s="144"/>
      <c r="C127" s="150"/>
      <c r="D127" s="151"/>
      <c r="E127" s="153"/>
      <c r="F127" s="153"/>
    </row>
    <row r="128" spans="1:6" ht="23.25">
      <c r="A128" s="154"/>
      <c r="B128" s="144"/>
      <c r="C128" s="150"/>
      <c r="D128" s="151"/>
      <c r="E128" s="153"/>
      <c r="F128" s="153"/>
    </row>
    <row r="129" spans="1:6" ht="23.25">
      <c r="A129" s="154"/>
      <c r="B129" s="144"/>
      <c r="C129" s="150"/>
      <c r="D129" s="151"/>
      <c r="E129" s="153"/>
      <c r="F129" s="153"/>
    </row>
    <row r="130" spans="1:6" ht="23.25">
      <c r="A130" s="154"/>
      <c r="B130" s="144"/>
      <c r="C130" s="150"/>
      <c r="D130" s="151"/>
      <c r="E130" s="153"/>
      <c r="F130" s="153"/>
    </row>
    <row r="131" spans="1:6" ht="24" thickBot="1">
      <c r="A131" s="157"/>
      <c r="B131" s="158"/>
      <c r="C131" s="159"/>
      <c r="D131" s="160"/>
      <c r="E131" s="161">
        <f>SUM(E113:E130)</f>
        <v>475988.61</v>
      </c>
      <c r="F131" s="161">
        <f>F115</f>
        <v>475988.61</v>
      </c>
    </row>
    <row r="132" spans="1:6" ht="24" thickTop="1">
      <c r="A132" s="144"/>
      <c r="B132" s="144"/>
      <c r="C132" s="144"/>
      <c r="D132" s="144"/>
      <c r="E132" s="162"/>
      <c r="F132" s="162"/>
    </row>
    <row r="133" spans="1:6" ht="23.25">
      <c r="A133" s="155" t="s">
        <v>603</v>
      </c>
      <c r="B133" s="144"/>
      <c r="C133" s="144"/>
      <c r="D133" s="144"/>
      <c r="E133" s="144"/>
      <c r="F133" s="144"/>
    </row>
    <row r="134" spans="1:6" ht="23.25">
      <c r="A134" s="155"/>
      <c r="B134" s="144"/>
      <c r="C134" s="144"/>
      <c r="D134" s="144"/>
      <c r="E134" s="144"/>
      <c r="F134" s="144"/>
    </row>
    <row r="135" spans="1:6" ht="23.25">
      <c r="A135" s="163" t="s">
        <v>338</v>
      </c>
      <c r="B135" s="164"/>
      <c r="C135" s="165"/>
      <c r="D135" s="164"/>
      <c r="E135" s="164"/>
      <c r="F135" s="166"/>
    </row>
    <row r="136" spans="1:6" ht="23.25">
      <c r="A136" s="154"/>
      <c r="B136" s="144"/>
      <c r="C136" s="144"/>
      <c r="D136" s="144"/>
      <c r="E136" s="144"/>
      <c r="F136" s="150"/>
    </row>
    <row r="137" spans="1:6" ht="23.25">
      <c r="A137" s="154"/>
      <c r="B137" s="144"/>
      <c r="C137" s="144"/>
      <c r="D137" s="144"/>
      <c r="E137" s="144"/>
      <c r="F137" s="150"/>
    </row>
    <row r="138" spans="1:6" ht="23.25">
      <c r="A138" s="154"/>
      <c r="B138" s="144"/>
      <c r="C138" s="144"/>
      <c r="D138" s="144"/>
      <c r="E138" s="144"/>
      <c r="F138" s="150"/>
    </row>
    <row r="139" spans="1:6" ht="23.25">
      <c r="A139" s="157"/>
      <c r="B139" s="158"/>
      <c r="C139" s="158"/>
      <c r="D139" s="158"/>
      <c r="E139" s="158"/>
      <c r="F139" s="159"/>
    </row>
    <row r="140" spans="1:6" ht="23.25">
      <c r="A140" s="408" t="s">
        <v>590</v>
      </c>
      <c r="B140" s="408"/>
      <c r="C140" s="408"/>
      <c r="D140" s="408"/>
      <c r="E140" s="408"/>
      <c r="F140" s="408"/>
    </row>
    <row r="141" spans="1:6" ht="23.25">
      <c r="A141" s="408" t="s">
        <v>588</v>
      </c>
      <c r="B141" s="408"/>
      <c r="C141" s="408"/>
      <c r="D141" s="408"/>
      <c r="E141" s="408"/>
      <c r="F141" s="408"/>
    </row>
    <row r="142" spans="1:6" ht="23.25">
      <c r="A142" s="409" t="s">
        <v>252</v>
      </c>
      <c r="B142" s="409"/>
      <c r="C142" s="409"/>
      <c r="D142" s="409"/>
      <c r="E142" s="409"/>
      <c r="F142" s="409"/>
    </row>
    <row r="143" spans="1:6" ht="23.25">
      <c r="A143" s="144" t="s">
        <v>209</v>
      </c>
      <c r="B143" s="144"/>
      <c r="C143" s="141"/>
      <c r="D143" s="141"/>
      <c r="E143" s="141"/>
      <c r="F143" s="141"/>
    </row>
    <row r="144" spans="1:6" ht="23.25">
      <c r="A144" s="144" t="s">
        <v>210</v>
      </c>
      <c r="B144" s="144"/>
      <c r="C144" s="141"/>
      <c r="D144" s="141"/>
      <c r="E144" s="141"/>
      <c r="F144" s="141"/>
    </row>
    <row r="145" spans="1:6" ht="26.25" customHeight="1">
      <c r="A145" s="405" t="s">
        <v>211</v>
      </c>
      <c r="B145" s="406"/>
      <c r="C145" s="407"/>
      <c r="D145" s="101" t="s">
        <v>151</v>
      </c>
      <c r="E145" s="101" t="s">
        <v>212</v>
      </c>
      <c r="F145" s="101" t="s">
        <v>153</v>
      </c>
    </row>
    <row r="146" spans="1:6" ht="23.25">
      <c r="A146" s="176"/>
      <c r="B146" s="164"/>
      <c r="C146" s="166"/>
      <c r="D146" s="177"/>
      <c r="E146" s="177"/>
      <c r="F146" s="177"/>
    </row>
    <row r="147" spans="1:6" ht="23.25">
      <c r="A147" s="149" t="s">
        <v>212</v>
      </c>
      <c r="B147" s="150" t="s">
        <v>254</v>
      </c>
      <c r="C147" s="150"/>
      <c r="D147" s="151" t="s">
        <v>157</v>
      </c>
      <c r="E147" s="152">
        <f>F55</f>
        <v>609460.48</v>
      </c>
      <c r="F147" s="153"/>
    </row>
    <row r="148" spans="1:6" ht="23.25">
      <c r="A148" s="149"/>
      <c r="B148" s="144"/>
      <c r="C148" s="150"/>
      <c r="D148" s="151"/>
      <c r="E148" s="152"/>
      <c r="F148" s="153"/>
    </row>
    <row r="149" spans="1:6" ht="23.25">
      <c r="A149" s="154"/>
      <c r="B149" s="155" t="s">
        <v>339</v>
      </c>
      <c r="C149" s="144" t="s">
        <v>253</v>
      </c>
      <c r="D149" s="151" t="s">
        <v>155</v>
      </c>
      <c r="E149" s="153"/>
      <c r="F149" s="152">
        <f>E147</f>
        <v>609460.48</v>
      </c>
    </row>
    <row r="150" spans="1:6" ht="23.25">
      <c r="A150" s="154"/>
      <c r="B150" s="144"/>
      <c r="C150" s="150"/>
      <c r="D150" s="178"/>
      <c r="E150" s="153"/>
      <c r="F150" s="153"/>
    </row>
    <row r="151" spans="1:6" ht="23.25">
      <c r="A151" s="154"/>
      <c r="B151" s="144"/>
      <c r="C151" s="150"/>
      <c r="D151" s="151"/>
      <c r="E151" s="153"/>
      <c r="F151" s="153"/>
    </row>
    <row r="152" spans="1:6" ht="23.25">
      <c r="A152" s="154"/>
      <c r="B152" s="144"/>
      <c r="C152" s="150"/>
      <c r="D152" s="151"/>
      <c r="E152" s="153"/>
      <c r="F152" s="153"/>
    </row>
    <row r="153" spans="1:6" ht="23.25">
      <c r="A153" s="154"/>
      <c r="B153" s="144"/>
      <c r="C153" s="150"/>
      <c r="D153" s="151"/>
      <c r="E153" s="153"/>
      <c r="F153" s="153"/>
    </row>
    <row r="154" spans="1:6" ht="23.25">
      <c r="A154" s="154"/>
      <c r="B154" s="144"/>
      <c r="C154" s="150"/>
      <c r="D154" s="151"/>
      <c r="E154" s="153"/>
      <c r="F154" s="153"/>
    </row>
    <row r="155" spans="1:6" ht="23.25">
      <c r="A155" s="154"/>
      <c r="B155" s="144"/>
      <c r="C155" s="150"/>
      <c r="D155" s="151"/>
      <c r="E155" s="153"/>
      <c r="F155" s="153"/>
    </row>
    <row r="156" spans="1:6" ht="23.25">
      <c r="A156" s="154"/>
      <c r="B156" s="144"/>
      <c r="C156" s="150"/>
      <c r="D156" s="151"/>
      <c r="E156" s="153"/>
      <c r="F156" s="153"/>
    </row>
    <row r="157" spans="1:6" ht="23.25">
      <c r="A157" s="154"/>
      <c r="B157" s="144"/>
      <c r="C157" s="150"/>
      <c r="D157" s="151"/>
      <c r="E157" s="153"/>
      <c r="F157" s="153"/>
    </row>
    <row r="158" spans="1:6" ht="23.25">
      <c r="A158" s="154"/>
      <c r="B158" s="144"/>
      <c r="C158" s="150"/>
      <c r="D158" s="151"/>
      <c r="E158" s="153"/>
      <c r="F158" s="153"/>
    </row>
    <row r="159" spans="1:6" ht="23.25">
      <c r="A159" s="154"/>
      <c r="B159" s="144"/>
      <c r="C159" s="150"/>
      <c r="D159" s="151"/>
      <c r="E159" s="153"/>
      <c r="F159" s="153"/>
    </row>
    <row r="160" spans="1:6" ht="23.25">
      <c r="A160" s="154"/>
      <c r="B160" s="144"/>
      <c r="C160" s="150"/>
      <c r="D160" s="151"/>
      <c r="E160" s="153"/>
      <c r="F160" s="153"/>
    </row>
    <row r="161" spans="1:6" ht="23.25">
      <c r="A161" s="154"/>
      <c r="B161" s="144"/>
      <c r="C161" s="150"/>
      <c r="D161" s="151"/>
      <c r="E161" s="153"/>
      <c r="F161" s="153"/>
    </row>
    <row r="162" spans="1:6" ht="23.25">
      <c r="A162" s="154"/>
      <c r="B162" s="144"/>
      <c r="C162" s="150"/>
      <c r="D162" s="151"/>
      <c r="E162" s="153"/>
      <c r="F162" s="153"/>
    </row>
    <row r="163" spans="1:6" ht="23.25">
      <c r="A163" s="154"/>
      <c r="B163" s="144"/>
      <c r="C163" s="150"/>
      <c r="D163" s="151"/>
      <c r="E163" s="153"/>
      <c r="F163" s="153"/>
    </row>
    <row r="164" spans="1:6" ht="23.25">
      <c r="A164" s="154"/>
      <c r="B164" s="144"/>
      <c r="C164" s="150"/>
      <c r="D164" s="151"/>
      <c r="E164" s="153"/>
      <c r="F164" s="153"/>
    </row>
    <row r="165" spans="1:6" ht="24" thickBot="1">
      <c r="A165" s="157"/>
      <c r="B165" s="158"/>
      <c r="C165" s="159"/>
      <c r="D165" s="160"/>
      <c r="E165" s="161">
        <f>SUM(E147:E164)</f>
        <v>609460.48</v>
      </c>
      <c r="F165" s="161">
        <f>F149</f>
        <v>609460.48</v>
      </c>
    </row>
    <row r="166" spans="1:6" ht="24" thickTop="1">
      <c r="A166" s="144"/>
      <c r="B166" s="144"/>
      <c r="C166" s="144"/>
      <c r="D166" s="144"/>
      <c r="E166" s="162"/>
      <c r="F166" s="162"/>
    </row>
    <row r="167" spans="1:6" ht="23.25">
      <c r="A167" s="155" t="s">
        <v>604</v>
      </c>
      <c r="B167" s="144"/>
      <c r="C167" s="144"/>
      <c r="D167" s="144"/>
      <c r="E167" s="144"/>
      <c r="F167" s="144"/>
    </row>
    <row r="168" spans="1:6" ht="23.25">
      <c r="A168" s="155"/>
      <c r="B168" s="144"/>
      <c r="C168" s="144"/>
      <c r="D168" s="144"/>
      <c r="E168" s="144"/>
      <c r="F168" s="144"/>
    </row>
    <row r="169" spans="1:6" ht="23.25">
      <c r="A169" s="163" t="s">
        <v>338</v>
      </c>
      <c r="B169" s="164"/>
      <c r="C169" s="165"/>
      <c r="D169" s="164"/>
      <c r="E169" s="164"/>
      <c r="F169" s="166"/>
    </row>
    <row r="170" spans="1:6" ht="23.25">
      <c r="A170" s="154"/>
      <c r="B170" s="144"/>
      <c r="C170" s="144"/>
      <c r="D170" s="144"/>
      <c r="E170" s="144"/>
      <c r="F170" s="150"/>
    </row>
    <row r="171" spans="1:6" ht="23.25">
      <c r="A171" s="154"/>
      <c r="B171" s="144"/>
      <c r="C171" s="144"/>
      <c r="D171" s="144"/>
      <c r="E171" s="144"/>
      <c r="F171" s="150"/>
    </row>
    <row r="172" spans="1:6" ht="23.25">
      <c r="A172" s="154"/>
      <c r="B172" s="144"/>
      <c r="C172" s="144"/>
      <c r="D172" s="144"/>
      <c r="E172" s="144"/>
      <c r="F172" s="150"/>
    </row>
    <row r="173" spans="1:6" ht="23.25">
      <c r="A173" s="157"/>
      <c r="B173" s="158"/>
      <c r="C173" s="158"/>
      <c r="D173" s="158"/>
      <c r="E173" s="158"/>
      <c r="F173" s="159"/>
    </row>
    <row r="174" spans="1:6" ht="23.25">
      <c r="A174" s="408" t="s">
        <v>591</v>
      </c>
      <c r="B174" s="408"/>
      <c r="C174" s="408"/>
      <c r="D174" s="408"/>
      <c r="E174" s="408"/>
      <c r="F174" s="408"/>
    </row>
    <row r="175" spans="1:6" ht="23.25">
      <c r="A175" s="408" t="s">
        <v>588</v>
      </c>
      <c r="B175" s="408"/>
      <c r="C175" s="408"/>
      <c r="D175" s="408"/>
      <c r="E175" s="408"/>
      <c r="F175" s="408"/>
    </row>
    <row r="176" spans="1:6" ht="23.25">
      <c r="A176" s="409" t="s">
        <v>252</v>
      </c>
      <c r="B176" s="409"/>
      <c r="C176" s="409"/>
      <c r="D176" s="409"/>
      <c r="E176" s="409"/>
      <c r="F176" s="409"/>
    </row>
    <row r="177" spans="1:6" ht="23.25">
      <c r="A177" s="144" t="s">
        <v>209</v>
      </c>
      <c r="B177" s="144"/>
      <c r="C177" s="141"/>
      <c r="D177" s="141"/>
      <c r="E177" s="141"/>
      <c r="F177" s="141"/>
    </row>
    <row r="178" spans="1:6" ht="23.25">
      <c r="A178" s="144" t="s">
        <v>53</v>
      </c>
      <c r="B178" s="144"/>
      <c r="C178" s="141"/>
      <c r="D178" s="141"/>
      <c r="E178" s="141"/>
      <c r="F178" s="141"/>
    </row>
    <row r="179" spans="1:6" ht="23.25">
      <c r="A179" s="144"/>
      <c r="B179" s="144"/>
      <c r="C179" s="144"/>
      <c r="D179" s="144"/>
      <c r="E179" s="144"/>
      <c r="F179" s="144"/>
    </row>
    <row r="180" spans="1:6" ht="23.25">
      <c r="A180" s="405" t="s">
        <v>211</v>
      </c>
      <c r="B180" s="406"/>
      <c r="C180" s="407"/>
      <c r="D180" s="101" t="s">
        <v>151</v>
      </c>
      <c r="E180" s="101" t="s">
        <v>212</v>
      </c>
      <c r="F180" s="101" t="s">
        <v>153</v>
      </c>
    </row>
    <row r="181" spans="1:6" ht="26.25" customHeight="1">
      <c r="A181" s="176"/>
      <c r="B181" s="164"/>
      <c r="C181" s="166"/>
      <c r="D181" s="177"/>
      <c r="E181" s="177"/>
      <c r="F181" s="177"/>
    </row>
    <row r="182" spans="1:6" ht="23.25">
      <c r="A182" s="149" t="s">
        <v>212</v>
      </c>
      <c r="B182" s="144" t="s">
        <v>175</v>
      </c>
      <c r="C182" s="150"/>
      <c r="D182" s="151" t="s">
        <v>176</v>
      </c>
      <c r="E182" s="152">
        <v>16700</v>
      </c>
      <c r="F182" s="153"/>
    </row>
    <row r="183" spans="1:6" ht="23.25">
      <c r="A183" s="154"/>
      <c r="B183" s="144"/>
      <c r="C183" s="150"/>
      <c r="D183" s="151"/>
      <c r="E183" s="152"/>
      <c r="F183" s="153"/>
    </row>
    <row r="184" spans="1:6" ht="23.25">
      <c r="A184" s="154"/>
      <c r="B184" s="144"/>
      <c r="C184" s="150"/>
      <c r="D184" s="151"/>
      <c r="E184" s="153"/>
      <c r="F184" s="153"/>
    </row>
    <row r="185" spans="1:6" ht="23.25">
      <c r="A185" s="154"/>
      <c r="B185" s="155" t="s">
        <v>339</v>
      </c>
      <c r="C185" s="150" t="s">
        <v>496</v>
      </c>
      <c r="D185" s="151" t="s">
        <v>392</v>
      </c>
      <c r="E185" s="153"/>
      <c r="F185" s="152">
        <f>E182</f>
        <v>16700</v>
      </c>
    </row>
    <row r="186" spans="1:6" ht="23.25">
      <c r="A186" s="154"/>
      <c r="B186" s="144"/>
      <c r="C186" s="150"/>
      <c r="D186" s="178"/>
      <c r="E186" s="153"/>
      <c r="F186" s="153"/>
    </row>
    <row r="187" spans="1:6" ht="23.25">
      <c r="A187" s="154"/>
      <c r="B187" s="144"/>
      <c r="C187" s="150"/>
      <c r="D187" s="151"/>
      <c r="E187" s="153"/>
      <c r="F187" s="153"/>
    </row>
    <row r="188" spans="1:6" ht="23.25">
      <c r="A188" s="154"/>
      <c r="B188" s="144"/>
      <c r="C188" s="150"/>
      <c r="D188" s="151"/>
      <c r="E188" s="153"/>
      <c r="F188" s="153"/>
    </row>
    <row r="189" spans="1:6" ht="23.25">
      <c r="A189" s="154"/>
      <c r="B189" s="144"/>
      <c r="C189" s="150"/>
      <c r="D189" s="151"/>
      <c r="E189" s="153"/>
      <c r="F189" s="153"/>
    </row>
    <row r="190" spans="1:6" ht="23.25">
      <c r="A190" s="154"/>
      <c r="B190" s="144"/>
      <c r="C190" s="150"/>
      <c r="D190" s="151"/>
      <c r="E190" s="153"/>
      <c r="F190" s="153"/>
    </row>
    <row r="191" spans="1:6" ht="23.25">
      <c r="A191" s="154"/>
      <c r="B191" s="144"/>
      <c r="C191" s="150"/>
      <c r="D191" s="151"/>
      <c r="E191" s="153"/>
      <c r="F191" s="153"/>
    </row>
    <row r="192" spans="1:6" ht="23.25">
      <c r="A192" s="154"/>
      <c r="B192" s="144"/>
      <c r="C192" s="150"/>
      <c r="D192" s="151"/>
      <c r="E192" s="153"/>
      <c r="F192" s="153"/>
    </row>
    <row r="193" spans="1:6" ht="23.25">
      <c r="A193" s="154"/>
      <c r="B193" s="144"/>
      <c r="C193" s="150"/>
      <c r="D193" s="151"/>
      <c r="E193" s="153"/>
      <c r="F193" s="153"/>
    </row>
    <row r="194" spans="1:6" ht="23.25">
      <c r="A194" s="154"/>
      <c r="B194" s="144"/>
      <c r="C194" s="150"/>
      <c r="D194" s="151"/>
      <c r="E194" s="153"/>
      <c r="F194" s="153"/>
    </row>
    <row r="195" spans="1:6" ht="23.25">
      <c r="A195" s="154"/>
      <c r="B195" s="144"/>
      <c r="C195" s="150"/>
      <c r="D195" s="151"/>
      <c r="E195" s="153"/>
      <c r="F195" s="153"/>
    </row>
    <row r="196" spans="1:6" ht="23.25">
      <c r="A196" s="154"/>
      <c r="B196" s="144"/>
      <c r="C196" s="150"/>
      <c r="D196" s="151"/>
      <c r="E196" s="153"/>
      <c r="F196" s="153"/>
    </row>
    <row r="197" spans="1:6" ht="24" thickBot="1">
      <c r="A197" s="157"/>
      <c r="B197" s="158"/>
      <c r="C197" s="159"/>
      <c r="D197" s="160"/>
      <c r="E197" s="179">
        <f>SUM(E182:E196)</f>
        <v>16700</v>
      </c>
      <c r="F197" s="179">
        <f>F185</f>
        <v>16700</v>
      </c>
    </row>
    <row r="198" spans="1:6" ht="24" thickTop="1">
      <c r="A198" s="144"/>
      <c r="B198" s="144"/>
      <c r="C198" s="144"/>
      <c r="D198" s="144"/>
      <c r="E198" s="162"/>
      <c r="F198" s="162"/>
    </row>
    <row r="199" spans="1:6" ht="23.25">
      <c r="A199" s="155" t="s">
        <v>497</v>
      </c>
      <c r="B199" s="144"/>
      <c r="C199" s="144"/>
      <c r="D199" s="144"/>
      <c r="E199" s="144"/>
      <c r="F199" s="144"/>
    </row>
    <row r="200" spans="1:6" ht="23.25">
      <c r="A200" s="180" t="s">
        <v>606</v>
      </c>
      <c r="B200" s="144"/>
      <c r="C200" s="144"/>
      <c r="D200" s="144"/>
      <c r="E200" s="144"/>
      <c r="F200" s="144"/>
    </row>
    <row r="201" spans="1:6" ht="23.25">
      <c r="A201" s="180" t="s">
        <v>605</v>
      </c>
      <c r="B201" s="144"/>
      <c r="C201" s="144"/>
      <c r="D201" s="144"/>
      <c r="E201" s="144"/>
      <c r="F201" s="144"/>
    </row>
    <row r="202" spans="1:6" ht="23.25">
      <c r="A202" s="180"/>
      <c r="B202" s="144"/>
      <c r="C202" s="144"/>
      <c r="D202" s="144"/>
      <c r="E202" s="144"/>
      <c r="F202" s="144"/>
    </row>
    <row r="203" spans="1:6" ht="23.25">
      <c r="A203" s="163" t="s">
        <v>338</v>
      </c>
      <c r="B203" s="164"/>
      <c r="C203" s="165"/>
      <c r="D203" s="164"/>
      <c r="E203" s="164"/>
      <c r="F203" s="166"/>
    </row>
    <row r="204" spans="1:6" ht="23.25">
      <c r="A204" s="154"/>
      <c r="B204" s="144"/>
      <c r="C204" s="144"/>
      <c r="D204" s="144"/>
      <c r="E204" s="144"/>
      <c r="F204" s="150"/>
    </row>
    <row r="205" spans="1:6" ht="23.25">
      <c r="A205" s="154"/>
      <c r="B205" s="144"/>
      <c r="C205" s="144"/>
      <c r="D205" s="144"/>
      <c r="E205" s="144"/>
      <c r="F205" s="150"/>
    </row>
    <row r="206" spans="1:6" ht="23.25">
      <c r="A206" s="154"/>
      <c r="B206" s="144"/>
      <c r="C206" s="144"/>
      <c r="D206" s="144"/>
      <c r="E206" s="144"/>
      <c r="F206" s="150"/>
    </row>
    <row r="207" spans="1:6" ht="23.25">
      <c r="A207" s="157"/>
      <c r="B207" s="158"/>
      <c r="C207" s="158"/>
      <c r="D207" s="158"/>
      <c r="E207" s="158"/>
      <c r="F207" s="159"/>
    </row>
    <row r="208" spans="1:6" ht="23.25">
      <c r="A208" s="408" t="s">
        <v>495</v>
      </c>
      <c r="B208" s="408"/>
      <c r="C208" s="408"/>
      <c r="D208" s="408"/>
      <c r="E208" s="408"/>
      <c r="F208" s="408"/>
    </row>
    <row r="209" spans="1:6" ht="23.25">
      <c r="A209" s="408" t="s">
        <v>494</v>
      </c>
      <c r="B209" s="408"/>
      <c r="C209" s="408"/>
      <c r="D209" s="408"/>
      <c r="E209" s="408"/>
      <c r="F209" s="408"/>
    </row>
    <row r="210" spans="1:6" ht="23.25">
      <c r="A210" s="409" t="s">
        <v>252</v>
      </c>
      <c r="B210" s="409"/>
      <c r="C210" s="409"/>
      <c r="D210" s="409"/>
      <c r="E210" s="409"/>
      <c r="F210" s="409"/>
    </row>
    <row r="211" spans="1:6" ht="23.25">
      <c r="A211" s="144" t="s">
        <v>209</v>
      </c>
      <c r="B211" s="144"/>
      <c r="C211" s="141"/>
      <c r="D211" s="141"/>
      <c r="E211" s="141"/>
      <c r="F211" s="141"/>
    </row>
    <row r="212" spans="1:6" ht="23.25">
      <c r="A212" s="144" t="s">
        <v>53</v>
      </c>
      <c r="B212" s="144"/>
      <c r="C212" s="141"/>
      <c r="D212" s="141"/>
      <c r="E212" s="141"/>
      <c r="F212" s="141"/>
    </row>
    <row r="213" spans="1:6" ht="23.25">
      <c r="A213" s="144"/>
      <c r="B213" s="144"/>
      <c r="C213" s="144"/>
      <c r="D213" s="144"/>
      <c r="E213" s="144"/>
      <c r="F213" s="144"/>
    </row>
    <row r="214" spans="1:6" ht="23.25">
      <c r="A214" s="405" t="s">
        <v>211</v>
      </c>
      <c r="B214" s="406"/>
      <c r="C214" s="407"/>
      <c r="D214" s="101" t="s">
        <v>151</v>
      </c>
      <c r="E214" s="101" t="s">
        <v>212</v>
      </c>
      <c r="F214" s="101" t="s">
        <v>153</v>
      </c>
    </row>
    <row r="215" spans="1:6" ht="23.25">
      <c r="A215" s="176"/>
      <c r="B215" s="164"/>
      <c r="C215" s="166"/>
      <c r="D215" s="177"/>
      <c r="E215" s="177"/>
      <c r="F215" s="177"/>
    </row>
    <row r="216" spans="1:6" ht="23.25">
      <c r="A216" s="149" t="s">
        <v>212</v>
      </c>
      <c r="B216" s="144" t="s">
        <v>255</v>
      </c>
      <c r="C216" s="150"/>
      <c r="D216" s="151" t="s">
        <v>206</v>
      </c>
      <c r="E216" s="152">
        <v>18000</v>
      </c>
      <c r="F216" s="153"/>
    </row>
    <row r="217" spans="1:6" ht="23.25">
      <c r="A217" s="154"/>
      <c r="B217" s="144"/>
      <c r="C217" s="150"/>
      <c r="D217" s="151"/>
      <c r="E217" s="152"/>
      <c r="F217" s="153"/>
    </row>
    <row r="218" spans="1:6" ht="23.25">
      <c r="A218" s="154"/>
      <c r="B218" s="144"/>
      <c r="C218" s="150"/>
      <c r="D218" s="151"/>
      <c r="E218" s="153"/>
      <c r="F218" s="153"/>
    </row>
    <row r="219" spans="1:6" ht="23.25">
      <c r="A219" s="154"/>
      <c r="B219" s="155" t="s">
        <v>339</v>
      </c>
      <c r="C219" s="150" t="s">
        <v>218</v>
      </c>
      <c r="D219" s="151" t="s">
        <v>165</v>
      </c>
      <c r="E219" s="153"/>
      <c r="F219" s="152">
        <f>E216</f>
        <v>18000</v>
      </c>
    </row>
    <row r="220" spans="1:6" ht="23.25">
      <c r="A220" s="154"/>
      <c r="B220" s="144"/>
      <c r="C220" s="150"/>
      <c r="D220" s="178"/>
      <c r="E220" s="153"/>
      <c r="F220" s="153"/>
    </row>
    <row r="221" spans="1:6" ht="23.25">
      <c r="A221" s="154"/>
      <c r="B221" s="144"/>
      <c r="C221" s="150"/>
      <c r="D221" s="151"/>
      <c r="E221" s="153"/>
      <c r="F221" s="153"/>
    </row>
    <row r="222" spans="1:6" ht="23.25">
      <c r="A222" s="154"/>
      <c r="B222" s="144"/>
      <c r="C222" s="150"/>
      <c r="D222" s="151"/>
      <c r="E222" s="153"/>
      <c r="F222" s="153"/>
    </row>
    <row r="223" spans="1:6" ht="23.25">
      <c r="A223" s="154"/>
      <c r="B223" s="144"/>
      <c r="C223" s="150"/>
      <c r="D223" s="151"/>
      <c r="E223" s="153"/>
      <c r="F223" s="153"/>
    </row>
    <row r="224" spans="1:6" ht="23.25">
      <c r="A224" s="154"/>
      <c r="B224" s="144"/>
      <c r="C224" s="150"/>
      <c r="D224" s="151"/>
      <c r="E224" s="153"/>
      <c r="F224" s="153"/>
    </row>
    <row r="225" spans="1:6" ht="23.25">
      <c r="A225" s="154"/>
      <c r="B225" s="144"/>
      <c r="C225" s="150"/>
      <c r="D225" s="151"/>
      <c r="E225" s="153"/>
      <c r="F225" s="153"/>
    </row>
    <row r="226" spans="1:6" ht="23.25">
      <c r="A226" s="154"/>
      <c r="B226" s="144"/>
      <c r="C226" s="150"/>
      <c r="D226" s="151"/>
      <c r="E226" s="153"/>
      <c r="F226" s="153"/>
    </row>
    <row r="227" spans="1:6" ht="23.25">
      <c r="A227" s="154"/>
      <c r="B227" s="144"/>
      <c r="C227" s="150"/>
      <c r="D227" s="151"/>
      <c r="E227" s="153"/>
      <c r="F227" s="153"/>
    </row>
    <row r="228" spans="1:6" ht="23.25">
      <c r="A228" s="154"/>
      <c r="B228" s="144"/>
      <c r="C228" s="150"/>
      <c r="D228" s="151"/>
      <c r="E228" s="153"/>
      <c r="F228" s="153"/>
    </row>
    <row r="229" spans="1:6" ht="23.25">
      <c r="A229" s="154"/>
      <c r="B229" s="144"/>
      <c r="C229" s="150"/>
      <c r="D229" s="151"/>
      <c r="E229" s="153"/>
      <c r="F229" s="153"/>
    </row>
    <row r="230" spans="1:6" ht="23.25">
      <c r="A230" s="154"/>
      <c r="B230" s="144"/>
      <c r="C230" s="150"/>
      <c r="D230" s="151"/>
      <c r="E230" s="153"/>
      <c r="F230" s="153"/>
    </row>
    <row r="231" spans="1:6" ht="23.25">
      <c r="A231" s="154"/>
      <c r="B231" s="144"/>
      <c r="C231" s="150"/>
      <c r="D231" s="151"/>
      <c r="E231" s="153"/>
      <c r="F231" s="153"/>
    </row>
    <row r="232" spans="1:6" ht="24" thickBot="1">
      <c r="A232" s="157"/>
      <c r="B232" s="158"/>
      <c r="C232" s="159"/>
      <c r="D232" s="160"/>
      <c r="E232" s="179">
        <f>SUM(E216:E231)</f>
        <v>18000</v>
      </c>
      <c r="F232" s="179">
        <f>F219</f>
        <v>18000</v>
      </c>
    </row>
    <row r="233" spans="1:6" ht="24" thickTop="1">
      <c r="A233" s="144"/>
      <c r="B233" s="144"/>
      <c r="C233" s="144"/>
      <c r="D233" s="144"/>
      <c r="E233" s="162"/>
      <c r="F233" s="162"/>
    </row>
    <row r="234" spans="1:6" ht="23.25">
      <c r="A234" s="155" t="s">
        <v>340</v>
      </c>
      <c r="B234" s="144"/>
      <c r="C234" s="144"/>
      <c r="D234" s="144"/>
      <c r="E234" s="144"/>
      <c r="F234" s="144"/>
    </row>
    <row r="235" spans="1:6" ht="23.25">
      <c r="A235" s="180" t="s">
        <v>256</v>
      </c>
      <c r="B235" s="144"/>
      <c r="C235" s="144"/>
      <c r="D235" s="144"/>
      <c r="E235" s="144"/>
      <c r="F235" s="144"/>
    </row>
    <row r="236" spans="1:6" ht="23.25">
      <c r="A236" s="180"/>
      <c r="B236" s="144"/>
      <c r="C236" s="144"/>
      <c r="D236" s="144"/>
      <c r="E236" s="144"/>
      <c r="F236" s="144"/>
    </row>
    <row r="237" spans="1:6" ht="23.25">
      <c r="A237" s="163" t="s">
        <v>338</v>
      </c>
      <c r="B237" s="164"/>
      <c r="C237" s="165"/>
      <c r="D237" s="164"/>
      <c r="E237" s="164"/>
      <c r="F237" s="166"/>
    </row>
    <row r="238" spans="1:6" ht="23.25">
      <c r="A238" s="154"/>
      <c r="B238" s="144"/>
      <c r="C238" s="144"/>
      <c r="D238" s="144"/>
      <c r="E238" s="144"/>
      <c r="F238" s="150"/>
    </row>
    <row r="239" spans="1:6" ht="23.25">
      <c r="A239" s="154"/>
      <c r="B239" s="144"/>
      <c r="C239" s="144"/>
      <c r="D239" s="144"/>
      <c r="E239" s="144"/>
      <c r="F239" s="150"/>
    </row>
    <row r="240" spans="1:6" ht="23.25">
      <c r="A240" s="154"/>
      <c r="B240" s="144"/>
      <c r="C240" s="144"/>
      <c r="D240" s="144"/>
      <c r="E240" s="144"/>
      <c r="F240" s="150"/>
    </row>
    <row r="241" spans="1:6" ht="23.25">
      <c r="A241" s="157"/>
      <c r="B241" s="158"/>
      <c r="C241" s="158"/>
      <c r="D241" s="158"/>
      <c r="E241" s="158"/>
      <c r="F241" s="159"/>
    </row>
    <row r="242" spans="1:6" ht="23.25">
      <c r="A242" s="408" t="s">
        <v>257</v>
      </c>
      <c r="B242" s="408"/>
      <c r="C242" s="408"/>
      <c r="D242" s="408"/>
      <c r="E242" s="408"/>
      <c r="F242" s="408"/>
    </row>
    <row r="243" spans="1:6" ht="23.25">
      <c r="A243" s="408" t="s">
        <v>207</v>
      </c>
      <c r="B243" s="408"/>
      <c r="C243" s="408"/>
      <c r="D243" s="408"/>
      <c r="E243" s="408"/>
      <c r="F243" s="408"/>
    </row>
    <row r="244" spans="1:6" ht="23.25">
      <c r="A244" s="409" t="s">
        <v>252</v>
      </c>
      <c r="B244" s="409"/>
      <c r="C244" s="409"/>
      <c r="D244" s="409"/>
      <c r="E244" s="409"/>
      <c r="F244" s="409"/>
    </row>
    <row r="245" spans="1:6" ht="23.25">
      <c r="A245" s="144" t="s">
        <v>209</v>
      </c>
      <c r="B245" s="144"/>
      <c r="C245" s="141"/>
      <c r="D245" s="141"/>
      <c r="E245" s="141"/>
      <c r="F245" s="141"/>
    </row>
    <row r="246" spans="1:6" ht="23.25">
      <c r="A246" s="144" t="s">
        <v>53</v>
      </c>
      <c r="B246" s="144"/>
      <c r="C246" s="141"/>
      <c r="D246" s="141"/>
      <c r="E246" s="141"/>
      <c r="F246" s="141"/>
    </row>
    <row r="247" spans="1:6" ht="23.25">
      <c r="A247" s="144"/>
      <c r="B247" s="144"/>
      <c r="C247" s="144"/>
      <c r="D247" s="144"/>
      <c r="E247" s="144"/>
      <c r="F247" s="144"/>
    </row>
    <row r="248" spans="1:6" ht="23.25">
      <c r="A248" s="405" t="s">
        <v>211</v>
      </c>
      <c r="B248" s="406"/>
      <c r="C248" s="407"/>
      <c r="D248" s="101" t="s">
        <v>151</v>
      </c>
      <c r="E248" s="101" t="s">
        <v>212</v>
      </c>
      <c r="F248" s="101" t="s">
        <v>153</v>
      </c>
    </row>
    <row r="249" spans="1:6" ht="23.25">
      <c r="A249" s="176"/>
      <c r="B249" s="164"/>
      <c r="C249" s="166"/>
      <c r="D249" s="177"/>
      <c r="E249" s="177"/>
      <c r="F249" s="177"/>
    </row>
    <row r="250" spans="1:6" ht="23.25">
      <c r="A250" s="149" t="s">
        <v>212</v>
      </c>
      <c r="B250" s="144" t="s">
        <v>258</v>
      </c>
      <c r="C250" s="150"/>
      <c r="D250" s="151" t="s">
        <v>259</v>
      </c>
      <c r="E250" s="152">
        <v>102845.36</v>
      </c>
      <c r="F250" s="153"/>
    </row>
    <row r="251" spans="1:6" ht="23.25">
      <c r="A251" s="154"/>
      <c r="B251" s="144"/>
      <c r="C251" s="150"/>
      <c r="D251" s="151"/>
      <c r="E251" s="152"/>
      <c r="F251" s="153"/>
    </row>
    <row r="252" spans="1:6" ht="23.25">
      <c r="A252" s="154"/>
      <c r="B252" s="144"/>
      <c r="C252" s="150"/>
      <c r="D252" s="151"/>
      <c r="E252" s="153"/>
      <c r="F252" s="153"/>
    </row>
    <row r="253" spans="1:6" ht="23.25">
      <c r="A253" s="154"/>
      <c r="B253" s="155" t="s">
        <v>339</v>
      </c>
      <c r="C253" s="150" t="s">
        <v>260</v>
      </c>
      <c r="D253" s="151" t="s">
        <v>206</v>
      </c>
      <c r="E253" s="153"/>
      <c r="F253" s="152">
        <f>E250</f>
        <v>102845.36</v>
      </c>
    </row>
    <row r="254" spans="1:6" ht="23.25">
      <c r="A254" s="154"/>
      <c r="B254" s="144"/>
      <c r="C254" s="150"/>
      <c r="D254" s="178"/>
      <c r="E254" s="153"/>
      <c r="F254" s="153"/>
    </row>
    <row r="255" spans="1:6" ht="23.25">
      <c r="A255" s="154"/>
      <c r="B255" s="144"/>
      <c r="C255" s="150"/>
      <c r="D255" s="151"/>
      <c r="E255" s="153"/>
      <c r="F255" s="153"/>
    </row>
    <row r="256" spans="1:6" ht="23.25">
      <c r="A256" s="154"/>
      <c r="B256" s="144"/>
      <c r="C256" s="150"/>
      <c r="D256" s="151"/>
      <c r="E256" s="153"/>
      <c r="F256" s="153"/>
    </row>
    <row r="257" spans="1:6" ht="23.25">
      <c r="A257" s="154"/>
      <c r="B257" s="144"/>
      <c r="C257" s="150"/>
      <c r="D257" s="151"/>
      <c r="E257" s="153"/>
      <c r="F257" s="153"/>
    </row>
    <row r="258" spans="1:6" ht="23.25">
      <c r="A258" s="154"/>
      <c r="B258" s="144"/>
      <c r="C258" s="150"/>
      <c r="D258" s="151"/>
      <c r="E258" s="153"/>
      <c r="F258" s="153"/>
    </row>
    <row r="259" spans="1:6" ht="23.25">
      <c r="A259" s="154"/>
      <c r="B259" s="144"/>
      <c r="C259" s="150"/>
      <c r="D259" s="151"/>
      <c r="E259" s="153"/>
      <c r="F259" s="153"/>
    </row>
    <row r="260" spans="1:6" ht="23.25">
      <c r="A260" s="154"/>
      <c r="B260" s="144"/>
      <c r="C260" s="150"/>
      <c r="D260" s="151"/>
      <c r="E260" s="153"/>
      <c r="F260" s="153"/>
    </row>
    <row r="261" spans="1:6" ht="23.25">
      <c r="A261" s="154"/>
      <c r="B261" s="144"/>
      <c r="C261" s="150"/>
      <c r="D261" s="151"/>
      <c r="E261" s="153"/>
      <c r="F261" s="153"/>
    </row>
    <row r="262" spans="1:6" ht="23.25">
      <c r="A262" s="154"/>
      <c r="B262" s="144"/>
      <c r="C262" s="150"/>
      <c r="D262" s="151"/>
      <c r="E262" s="153"/>
      <c r="F262" s="153"/>
    </row>
    <row r="263" spans="1:6" ht="23.25">
      <c r="A263" s="154"/>
      <c r="B263" s="144"/>
      <c r="C263" s="150"/>
      <c r="D263" s="151"/>
      <c r="E263" s="153"/>
      <c r="F263" s="153"/>
    </row>
    <row r="264" spans="1:6" ht="23.25">
      <c r="A264" s="154"/>
      <c r="B264" s="144"/>
      <c r="C264" s="150"/>
      <c r="D264" s="151"/>
      <c r="E264" s="153"/>
      <c r="F264" s="153"/>
    </row>
    <row r="265" spans="1:6" ht="23.25">
      <c r="A265" s="154"/>
      <c r="B265" s="144"/>
      <c r="C265" s="150"/>
      <c r="D265" s="151"/>
      <c r="E265" s="153"/>
      <c r="F265" s="153"/>
    </row>
    <row r="266" spans="1:6" ht="24" thickBot="1">
      <c r="A266" s="157"/>
      <c r="B266" s="158"/>
      <c r="C266" s="159"/>
      <c r="D266" s="160"/>
      <c r="E266" s="179">
        <f>SUM(E250:E265)</f>
        <v>102845.36</v>
      </c>
      <c r="F266" s="179">
        <f>F253</f>
        <v>102845.36</v>
      </c>
    </row>
    <row r="267" spans="1:6" ht="24" thickTop="1">
      <c r="A267" s="144"/>
      <c r="B267" s="144"/>
      <c r="C267" s="144"/>
      <c r="D267" s="144"/>
      <c r="E267" s="162"/>
      <c r="F267" s="162"/>
    </row>
    <row r="268" spans="1:6" ht="23.25">
      <c r="A268" s="155" t="s">
        <v>341</v>
      </c>
      <c r="B268" s="144"/>
      <c r="C268" s="144"/>
      <c r="D268" s="144"/>
      <c r="E268" s="144"/>
      <c r="F268" s="144"/>
    </row>
    <row r="269" spans="1:6" ht="23.25">
      <c r="A269" s="180" t="s">
        <v>261</v>
      </c>
      <c r="B269" s="144"/>
      <c r="C269" s="144"/>
      <c r="D269" s="144"/>
      <c r="E269" s="144"/>
      <c r="F269" s="144"/>
    </row>
    <row r="270" spans="1:6" ht="23.25">
      <c r="A270" s="180"/>
      <c r="B270" s="144"/>
      <c r="C270" s="144"/>
      <c r="D270" s="144"/>
      <c r="E270" s="144"/>
      <c r="F270" s="144"/>
    </row>
    <row r="271" spans="1:6" ht="23.25">
      <c r="A271" s="163" t="s">
        <v>338</v>
      </c>
      <c r="B271" s="164"/>
      <c r="C271" s="165"/>
      <c r="D271" s="164"/>
      <c r="E271" s="164"/>
      <c r="F271" s="166"/>
    </row>
    <row r="272" spans="1:6" ht="23.25">
      <c r="A272" s="154"/>
      <c r="B272" s="144"/>
      <c r="C272" s="144"/>
      <c r="D272" s="144"/>
      <c r="E272" s="144"/>
      <c r="F272" s="150"/>
    </row>
    <row r="273" spans="1:6" ht="23.25">
      <c r="A273" s="154"/>
      <c r="B273" s="144"/>
      <c r="C273" s="144"/>
      <c r="D273" s="144"/>
      <c r="E273" s="144"/>
      <c r="F273" s="150"/>
    </row>
    <row r="274" spans="1:6" ht="23.25">
      <c r="A274" s="154"/>
      <c r="B274" s="144"/>
      <c r="C274" s="144"/>
      <c r="D274" s="144"/>
      <c r="E274" s="144"/>
      <c r="F274" s="150"/>
    </row>
    <row r="275" spans="1:6" ht="23.25">
      <c r="A275" s="157"/>
      <c r="B275" s="158"/>
      <c r="C275" s="158"/>
      <c r="D275" s="158"/>
      <c r="E275" s="158"/>
      <c r="F275" s="159"/>
    </row>
    <row r="276" spans="1:6" ht="23.25">
      <c r="A276" s="408" t="s">
        <v>262</v>
      </c>
      <c r="B276" s="408"/>
      <c r="C276" s="408"/>
      <c r="D276" s="408"/>
      <c r="E276" s="408"/>
      <c r="F276" s="408"/>
    </row>
    <row r="277" spans="1:6" ht="23.25">
      <c r="A277" s="408" t="s">
        <v>207</v>
      </c>
      <c r="B277" s="408"/>
      <c r="C277" s="408"/>
      <c r="D277" s="408"/>
      <c r="E277" s="408"/>
      <c r="F277" s="408"/>
    </row>
    <row r="278" spans="1:6" ht="23.25">
      <c r="A278" s="409" t="s">
        <v>252</v>
      </c>
      <c r="B278" s="409"/>
      <c r="C278" s="409"/>
      <c r="D278" s="409"/>
      <c r="E278" s="409"/>
      <c r="F278" s="409"/>
    </row>
    <row r="279" spans="1:6" ht="23.25">
      <c r="A279" s="144" t="s">
        <v>209</v>
      </c>
      <c r="B279" s="144"/>
      <c r="C279" s="141"/>
      <c r="D279" s="141"/>
      <c r="E279" s="141"/>
      <c r="F279" s="141"/>
    </row>
    <row r="280" spans="1:6" ht="23.25">
      <c r="A280" s="144" t="s">
        <v>53</v>
      </c>
      <c r="B280" s="144"/>
      <c r="C280" s="141"/>
      <c r="D280" s="141"/>
      <c r="E280" s="141"/>
      <c r="F280" s="141"/>
    </row>
    <row r="281" spans="1:6" ht="23.25">
      <c r="A281" s="144"/>
      <c r="B281" s="144"/>
      <c r="C281" s="144"/>
      <c r="D281" s="144"/>
      <c r="E281" s="144"/>
      <c r="F281" s="144"/>
    </row>
    <row r="282" spans="1:6" ht="23.25">
      <c r="A282" s="405" t="s">
        <v>211</v>
      </c>
      <c r="B282" s="406"/>
      <c r="C282" s="407"/>
      <c r="D282" s="101" t="s">
        <v>151</v>
      </c>
      <c r="E282" s="101" t="s">
        <v>212</v>
      </c>
      <c r="F282" s="101" t="s">
        <v>153</v>
      </c>
    </row>
    <row r="283" spans="1:6" ht="23.25">
      <c r="A283" s="176"/>
      <c r="B283" s="164"/>
      <c r="C283" s="166"/>
      <c r="D283" s="177"/>
      <c r="E283" s="177"/>
      <c r="F283" s="177"/>
    </row>
    <row r="284" spans="1:6" ht="23.25">
      <c r="A284" s="149" t="s">
        <v>212</v>
      </c>
      <c r="B284" s="144" t="s">
        <v>263</v>
      </c>
      <c r="C284" s="150"/>
      <c r="D284" s="151" t="s">
        <v>185</v>
      </c>
      <c r="E284" s="152">
        <v>733500</v>
      </c>
      <c r="F284" s="153"/>
    </row>
    <row r="285" spans="1:6" ht="23.25">
      <c r="A285" s="154"/>
      <c r="B285" s="144"/>
      <c r="C285" s="150"/>
      <c r="D285" s="151"/>
      <c r="E285" s="152"/>
      <c r="F285" s="153"/>
    </row>
    <row r="286" spans="1:6" ht="23.25">
      <c r="A286" s="154"/>
      <c r="B286" s="144"/>
      <c r="C286" s="150"/>
      <c r="D286" s="151"/>
      <c r="E286" s="153"/>
      <c r="F286" s="153"/>
    </row>
    <row r="287" spans="1:6" ht="23.25">
      <c r="A287" s="154"/>
      <c r="B287" s="155" t="s">
        <v>339</v>
      </c>
      <c r="C287" s="150" t="s">
        <v>260</v>
      </c>
      <c r="D287" s="151" t="s">
        <v>206</v>
      </c>
      <c r="E287" s="153"/>
      <c r="F287" s="152">
        <f>E284</f>
        <v>733500</v>
      </c>
    </row>
    <row r="288" spans="1:6" ht="23.25">
      <c r="A288" s="154"/>
      <c r="B288" s="144"/>
      <c r="C288" s="150"/>
      <c r="D288" s="178"/>
      <c r="E288" s="153"/>
      <c r="F288" s="153"/>
    </row>
    <row r="289" spans="1:6" ht="23.25">
      <c r="A289" s="154"/>
      <c r="B289" s="144"/>
      <c r="C289" s="150"/>
      <c r="D289" s="151"/>
      <c r="E289" s="153"/>
      <c r="F289" s="153"/>
    </row>
    <row r="290" spans="1:6" ht="23.25">
      <c r="A290" s="154"/>
      <c r="B290" s="144"/>
      <c r="C290" s="150"/>
      <c r="D290" s="151"/>
      <c r="E290" s="153"/>
      <c r="F290" s="153"/>
    </row>
    <row r="291" spans="1:6" ht="23.25">
      <c r="A291" s="154"/>
      <c r="B291" s="144"/>
      <c r="C291" s="150"/>
      <c r="D291" s="151"/>
      <c r="E291" s="153"/>
      <c r="F291" s="153"/>
    </row>
    <row r="292" spans="1:6" ht="23.25">
      <c r="A292" s="154"/>
      <c r="B292" s="144"/>
      <c r="C292" s="150"/>
      <c r="D292" s="151"/>
      <c r="E292" s="153"/>
      <c r="F292" s="153"/>
    </row>
    <row r="293" spans="1:6" ht="23.25">
      <c r="A293" s="154"/>
      <c r="B293" s="144"/>
      <c r="C293" s="150"/>
      <c r="D293" s="151"/>
      <c r="E293" s="153"/>
      <c r="F293" s="153"/>
    </row>
    <row r="294" spans="1:6" ht="23.25">
      <c r="A294" s="154"/>
      <c r="B294" s="144"/>
      <c r="C294" s="150"/>
      <c r="D294" s="151"/>
      <c r="E294" s="153"/>
      <c r="F294" s="153"/>
    </row>
    <row r="295" spans="1:6" ht="23.25">
      <c r="A295" s="154"/>
      <c r="B295" s="144"/>
      <c r="C295" s="150"/>
      <c r="D295" s="151"/>
      <c r="E295" s="153"/>
      <c r="F295" s="153"/>
    </row>
    <row r="296" spans="1:6" ht="23.25">
      <c r="A296" s="154"/>
      <c r="B296" s="144"/>
      <c r="C296" s="150"/>
      <c r="D296" s="151"/>
      <c r="E296" s="153"/>
      <c r="F296" s="153"/>
    </row>
    <row r="297" spans="1:6" ht="23.25">
      <c r="A297" s="154"/>
      <c r="B297" s="144"/>
      <c r="C297" s="150"/>
      <c r="D297" s="151"/>
      <c r="E297" s="153"/>
      <c r="F297" s="153"/>
    </row>
    <row r="298" spans="1:6" ht="23.25">
      <c r="A298" s="154"/>
      <c r="B298" s="144"/>
      <c r="C298" s="150"/>
      <c r="D298" s="151"/>
      <c r="E298" s="153"/>
      <c r="F298" s="153"/>
    </row>
    <row r="299" spans="1:6" ht="23.25">
      <c r="A299" s="154"/>
      <c r="B299" s="144"/>
      <c r="C299" s="150"/>
      <c r="D299" s="151"/>
      <c r="E299" s="153"/>
      <c r="F299" s="153"/>
    </row>
    <row r="300" spans="1:6" ht="24" thickBot="1">
      <c r="A300" s="157"/>
      <c r="B300" s="158"/>
      <c r="C300" s="159"/>
      <c r="D300" s="160"/>
      <c r="E300" s="179">
        <f>SUM(E284:E299)</f>
        <v>733500</v>
      </c>
      <c r="F300" s="179">
        <f>F287</f>
        <v>733500</v>
      </c>
    </row>
    <row r="301" spans="1:6" ht="24" thickTop="1">
      <c r="A301" s="144"/>
      <c r="B301" s="144"/>
      <c r="C301" s="144"/>
      <c r="D301" s="144"/>
      <c r="E301" s="162"/>
      <c r="F301" s="162"/>
    </row>
    <row r="302" spans="1:6" ht="23.25">
      <c r="A302" s="155" t="s">
        <v>342</v>
      </c>
      <c r="B302" s="144"/>
      <c r="C302" s="144"/>
      <c r="D302" s="144"/>
      <c r="E302" s="144"/>
      <c r="F302" s="144"/>
    </row>
    <row r="303" spans="1:6" ht="23.25">
      <c r="A303" s="180" t="s">
        <v>264</v>
      </c>
      <c r="B303" s="144"/>
      <c r="C303" s="144"/>
      <c r="D303" s="144"/>
      <c r="E303" s="144"/>
      <c r="F303" s="144"/>
    </row>
    <row r="304" spans="1:6" ht="23.25">
      <c r="A304" s="180"/>
      <c r="B304" s="144"/>
      <c r="C304" s="144"/>
      <c r="D304" s="144"/>
      <c r="E304" s="144"/>
      <c r="F304" s="144"/>
    </row>
    <row r="305" spans="1:6" ht="23.25">
      <c r="A305" s="163" t="s">
        <v>338</v>
      </c>
      <c r="B305" s="164"/>
      <c r="C305" s="165"/>
      <c r="D305" s="164"/>
      <c r="E305" s="164"/>
      <c r="F305" s="166"/>
    </row>
    <row r="306" spans="1:6" ht="23.25">
      <c r="A306" s="154"/>
      <c r="B306" s="144"/>
      <c r="C306" s="144"/>
      <c r="D306" s="144"/>
      <c r="E306" s="144"/>
      <c r="F306" s="150"/>
    </row>
    <row r="307" spans="1:6" ht="23.25">
      <c r="A307" s="154"/>
      <c r="B307" s="144"/>
      <c r="C307" s="144"/>
      <c r="D307" s="144"/>
      <c r="E307" s="144"/>
      <c r="F307" s="150"/>
    </row>
    <row r="308" spans="1:6" ht="23.25">
      <c r="A308" s="154"/>
      <c r="B308" s="144"/>
      <c r="C308" s="144"/>
      <c r="D308" s="144"/>
      <c r="E308" s="144"/>
      <c r="F308" s="150"/>
    </row>
    <row r="309" spans="1:6" ht="23.25">
      <c r="A309" s="157"/>
      <c r="B309" s="158"/>
      <c r="C309" s="158"/>
      <c r="D309" s="158"/>
      <c r="E309" s="158"/>
      <c r="F309" s="159"/>
    </row>
    <row r="310" spans="1:6" ht="23.25">
      <c r="A310" s="408" t="s">
        <v>265</v>
      </c>
      <c r="B310" s="408"/>
      <c r="C310" s="408"/>
      <c r="D310" s="408"/>
      <c r="E310" s="408"/>
      <c r="F310" s="408"/>
    </row>
    <row r="311" spans="1:6" ht="23.25">
      <c r="A311" s="408" t="s">
        <v>207</v>
      </c>
      <c r="B311" s="408"/>
      <c r="C311" s="408"/>
      <c r="D311" s="408"/>
      <c r="E311" s="408"/>
      <c r="F311" s="408"/>
    </row>
    <row r="312" spans="1:6" ht="23.25">
      <c r="A312" s="409" t="s">
        <v>252</v>
      </c>
      <c r="B312" s="409"/>
      <c r="C312" s="409"/>
      <c r="D312" s="409"/>
      <c r="E312" s="409"/>
      <c r="F312" s="409"/>
    </row>
    <row r="313" spans="1:6" ht="23.25">
      <c r="A313" s="144" t="s">
        <v>209</v>
      </c>
      <c r="B313" s="144"/>
      <c r="C313" s="141"/>
      <c r="D313" s="141"/>
      <c r="E313" s="141"/>
      <c r="F313" s="141"/>
    </row>
    <row r="314" spans="1:6" ht="23.25">
      <c r="A314" s="144" t="s">
        <v>53</v>
      </c>
      <c r="B314" s="144"/>
      <c r="C314" s="141"/>
      <c r="D314" s="141"/>
      <c r="E314" s="141"/>
      <c r="F314" s="141"/>
    </row>
    <row r="315" spans="1:6" ht="23.25">
      <c r="A315" s="144"/>
      <c r="B315" s="144"/>
      <c r="C315" s="144"/>
      <c r="D315" s="144"/>
      <c r="E315" s="144"/>
      <c r="F315" s="144"/>
    </row>
    <row r="316" spans="1:6" ht="23.25">
      <c r="A316" s="405" t="s">
        <v>211</v>
      </c>
      <c r="B316" s="406"/>
      <c r="C316" s="407"/>
      <c r="D316" s="101" t="s">
        <v>151</v>
      </c>
      <c r="E316" s="101" t="s">
        <v>212</v>
      </c>
      <c r="F316" s="101" t="s">
        <v>153</v>
      </c>
    </row>
    <row r="317" spans="1:6" ht="23.25">
      <c r="A317" s="176"/>
      <c r="B317" s="164"/>
      <c r="C317" s="166"/>
      <c r="D317" s="177"/>
      <c r="E317" s="177"/>
      <c r="F317" s="177"/>
    </row>
    <row r="318" spans="1:6" ht="23.25">
      <c r="A318" s="149" t="s">
        <v>212</v>
      </c>
      <c r="B318" s="144" t="s">
        <v>266</v>
      </c>
      <c r="C318" s="150"/>
      <c r="D318" s="151" t="s">
        <v>206</v>
      </c>
      <c r="E318" s="152">
        <v>10500</v>
      </c>
      <c r="F318" s="153"/>
    </row>
    <row r="319" spans="1:6" ht="23.25">
      <c r="A319" s="149"/>
      <c r="B319" s="144" t="s">
        <v>343</v>
      </c>
      <c r="C319" s="150"/>
      <c r="D319" s="151" t="s">
        <v>206</v>
      </c>
      <c r="E319" s="152">
        <v>56991</v>
      </c>
      <c r="F319" s="153"/>
    </row>
    <row r="320" spans="1:6" ht="23.25">
      <c r="A320" s="149"/>
      <c r="B320" s="144" t="s">
        <v>344</v>
      </c>
      <c r="C320" s="150"/>
      <c r="D320" s="151" t="s">
        <v>206</v>
      </c>
      <c r="E320" s="152">
        <v>80</v>
      </c>
      <c r="F320" s="153"/>
    </row>
    <row r="321" spans="1:6" ht="23.25">
      <c r="A321" s="149"/>
      <c r="B321" s="144" t="s">
        <v>267</v>
      </c>
      <c r="C321" s="150"/>
      <c r="D321" s="151" t="s">
        <v>206</v>
      </c>
      <c r="E321" s="152">
        <v>5</v>
      </c>
      <c r="F321" s="153"/>
    </row>
    <row r="322" spans="1:6" ht="23.25">
      <c r="A322" s="149"/>
      <c r="B322" s="144" t="s">
        <v>345</v>
      </c>
      <c r="C322" s="150"/>
      <c r="D322" s="151" t="s">
        <v>206</v>
      </c>
      <c r="E322" s="152">
        <v>9435.8</v>
      </c>
      <c r="F322" s="153"/>
    </row>
    <row r="323" spans="1:6" ht="23.25">
      <c r="A323" s="154"/>
      <c r="B323" s="144"/>
      <c r="C323" s="150"/>
      <c r="D323" s="151"/>
      <c r="E323" s="152"/>
      <c r="F323" s="153"/>
    </row>
    <row r="324" spans="1:6" ht="23.25">
      <c r="A324" s="154"/>
      <c r="B324" s="144"/>
      <c r="C324" s="150"/>
      <c r="D324" s="151"/>
      <c r="E324" s="153"/>
      <c r="F324" s="153"/>
    </row>
    <row r="325" spans="1:6" ht="23.25">
      <c r="A325" s="154"/>
      <c r="B325" s="155" t="s">
        <v>339</v>
      </c>
      <c r="C325" s="150" t="s">
        <v>188</v>
      </c>
      <c r="D325" s="151" t="s">
        <v>189</v>
      </c>
      <c r="E325" s="153"/>
      <c r="F325" s="152">
        <f>E318+E319+E320+E321+E322</f>
        <v>77011.8</v>
      </c>
    </row>
    <row r="326" spans="1:6" ht="23.25">
      <c r="A326" s="154"/>
      <c r="B326" s="144"/>
      <c r="C326" s="150"/>
      <c r="D326" s="178"/>
      <c r="E326" s="153"/>
      <c r="F326" s="153"/>
    </row>
    <row r="327" spans="1:6" ht="23.25">
      <c r="A327" s="154"/>
      <c r="B327" s="144"/>
      <c r="C327" s="150"/>
      <c r="D327" s="178"/>
      <c r="E327" s="153"/>
      <c r="F327" s="153"/>
    </row>
    <row r="328" spans="1:6" ht="23.25">
      <c r="A328" s="154"/>
      <c r="B328" s="144"/>
      <c r="C328" s="150"/>
      <c r="D328" s="151"/>
      <c r="E328" s="153"/>
      <c r="F328" s="153"/>
    </row>
    <row r="329" spans="1:6" ht="23.25">
      <c r="A329" s="154"/>
      <c r="B329" s="144"/>
      <c r="C329" s="150"/>
      <c r="D329" s="151"/>
      <c r="E329" s="153"/>
      <c r="F329" s="153"/>
    </row>
    <row r="330" spans="1:6" ht="23.25">
      <c r="A330" s="154"/>
      <c r="B330" s="144"/>
      <c r="C330" s="150"/>
      <c r="D330" s="151"/>
      <c r="E330" s="153"/>
      <c r="F330" s="153"/>
    </row>
    <row r="331" spans="1:6" ht="23.25">
      <c r="A331" s="154"/>
      <c r="B331" s="144"/>
      <c r="C331" s="150"/>
      <c r="D331" s="151"/>
      <c r="E331" s="153"/>
      <c r="F331" s="153"/>
    </row>
    <row r="332" spans="1:6" ht="24" thickBot="1">
      <c r="A332" s="157"/>
      <c r="B332" s="158"/>
      <c r="C332" s="159"/>
      <c r="D332" s="160"/>
      <c r="E332" s="179">
        <f>SUM(E318:E331)</f>
        <v>77011.8</v>
      </c>
      <c r="F332" s="179">
        <f>F325</f>
        <v>77011.8</v>
      </c>
    </row>
    <row r="333" spans="1:6" ht="24" thickTop="1">
      <c r="A333" s="144"/>
      <c r="B333" s="144"/>
      <c r="C333" s="144"/>
      <c r="D333" s="144"/>
      <c r="E333" s="162"/>
      <c r="F333" s="162"/>
    </row>
    <row r="334" spans="1:6" ht="23.25">
      <c r="A334" s="155" t="s">
        <v>346</v>
      </c>
      <c r="B334" s="144"/>
      <c r="C334" s="144"/>
      <c r="D334" s="144"/>
      <c r="E334" s="144"/>
      <c r="F334" s="144"/>
    </row>
    <row r="335" spans="1:6" ht="23.25">
      <c r="A335" s="180" t="s">
        <v>268</v>
      </c>
      <c r="B335" s="144"/>
      <c r="C335" s="144"/>
      <c r="D335" s="144"/>
      <c r="E335" s="144"/>
      <c r="F335" s="144"/>
    </row>
    <row r="336" spans="1:6" ht="23.25">
      <c r="A336" s="180" t="s">
        <v>269</v>
      </c>
      <c r="B336" s="144"/>
      <c r="C336" s="144"/>
      <c r="D336" s="144"/>
      <c r="E336" s="144"/>
      <c r="F336" s="144"/>
    </row>
    <row r="337" spans="1:6" ht="23.25">
      <c r="A337" s="180" t="s">
        <v>270</v>
      </c>
      <c r="B337" s="144"/>
      <c r="C337" s="144"/>
      <c r="D337" s="144"/>
      <c r="E337" s="144"/>
      <c r="F337" s="144"/>
    </row>
    <row r="338" spans="1:6" ht="23.25">
      <c r="A338" s="180"/>
      <c r="B338" s="144"/>
      <c r="C338" s="144"/>
      <c r="D338" s="144"/>
      <c r="E338" s="144"/>
      <c r="F338" s="144"/>
    </row>
    <row r="339" spans="1:6" ht="23.25">
      <c r="A339" s="163" t="s">
        <v>338</v>
      </c>
      <c r="B339" s="164"/>
      <c r="C339" s="165"/>
      <c r="D339" s="164"/>
      <c r="E339" s="164"/>
      <c r="F339" s="166"/>
    </row>
    <row r="340" spans="1:6" ht="23.25">
      <c r="A340" s="154"/>
      <c r="B340" s="144"/>
      <c r="C340" s="144"/>
      <c r="D340" s="144"/>
      <c r="E340" s="144"/>
      <c r="F340" s="150"/>
    </row>
    <row r="341" spans="1:6" ht="23.25">
      <c r="A341" s="154"/>
      <c r="B341" s="144"/>
      <c r="C341" s="144"/>
      <c r="D341" s="144"/>
      <c r="E341" s="144"/>
      <c r="F341" s="150"/>
    </row>
    <row r="342" spans="1:6" ht="23.25">
      <c r="A342" s="154"/>
      <c r="B342" s="144"/>
      <c r="C342" s="144"/>
      <c r="D342" s="144"/>
      <c r="E342" s="144"/>
      <c r="F342" s="150"/>
    </row>
    <row r="343" spans="1:6" ht="23.25">
      <c r="A343" s="157"/>
      <c r="B343" s="158"/>
      <c r="C343" s="158"/>
      <c r="D343" s="158"/>
      <c r="E343" s="158"/>
      <c r="F343" s="159"/>
    </row>
    <row r="344" spans="1:6" ht="23.25">
      <c r="A344" s="408" t="s">
        <v>271</v>
      </c>
      <c r="B344" s="408"/>
      <c r="C344" s="408"/>
      <c r="D344" s="408"/>
      <c r="E344" s="408"/>
      <c r="F344" s="408"/>
    </row>
    <row r="345" spans="1:6" ht="23.25">
      <c r="A345" s="408" t="s">
        <v>272</v>
      </c>
      <c r="B345" s="408"/>
      <c r="C345" s="408"/>
      <c r="D345" s="408"/>
      <c r="E345" s="408"/>
      <c r="F345" s="408"/>
    </row>
    <row r="346" spans="1:6" ht="23.25">
      <c r="A346" s="409" t="s">
        <v>252</v>
      </c>
      <c r="B346" s="409"/>
      <c r="C346" s="409"/>
      <c r="D346" s="409"/>
      <c r="E346" s="409"/>
      <c r="F346" s="409"/>
    </row>
    <row r="347" spans="1:6" ht="23.25">
      <c r="A347" s="144" t="s">
        <v>209</v>
      </c>
      <c r="B347" s="144"/>
      <c r="C347" s="141"/>
      <c r="D347" s="141"/>
      <c r="E347" s="141"/>
      <c r="F347" s="141"/>
    </row>
    <row r="348" spans="1:6" ht="23.25">
      <c r="A348" s="144" t="s">
        <v>53</v>
      </c>
      <c r="B348" s="144"/>
      <c r="C348" s="141"/>
      <c r="D348" s="141"/>
      <c r="E348" s="141"/>
      <c r="F348" s="141"/>
    </row>
    <row r="349" spans="1:6" ht="23.25">
      <c r="A349" s="144"/>
      <c r="B349" s="144"/>
      <c r="C349" s="144"/>
      <c r="D349" s="144"/>
      <c r="E349" s="144"/>
      <c r="F349" s="144"/>
    </row>
    <row r="350" spans="1:6" ht="23.25">
      <c r="A350" s="405" t="s">
        <v>211</v>
      </c>
      <c r="B350" s="406"/>
      <c r="C350" s="407"/>
      <c r="D350" s="101" t="s">
        <v>151</v>
      </c>
      <c r="E350" s="101" t="s">
        <v>212</v>
      </c>
      <c r="F350" s="101" t="s">
        <v>153</v>
      </c>
    </row>
    <row r="351" spans="1:6" ht="23.25">
      <c r="A351" s="176"/>
      <c r="B351" s="164"/>
      <c r="C351" s="166"/>
      <c r="D351" s="177"/>
      <c r="E351" s="177"/>
      <c r="F351" s="177"/>
    </row>
    <row r="352" spans="1:6" ht="23.25">
      <c r="A352" s="149" t="s">
        <v>212</v>
      </c>
      <c r="B352" s="144" t="s">
        <v>273</v>
      </c>
      <c r="C352" s="150"/>
      <c r="D352" s="151" t="s">
        <v>165</v>
      </c>
      <c r="E352" s="152">
        <v>8147.98</v>
      </c>
      <c r="F352" s="153"/>
    </row>
    <row r="353" spans="1:6" ht="23.25">
      <c r="A353" s="154"/>
      <c r="B353" s="144"/>
      <c r="C353" s="150"/>
      <c r="D353" s="151"/>
      <c r="E353" s="152"/>
      <c r="F353" s="153"/>
    </row>
    <row r="354" spans="1:6" ht="23.25">
      <c r="A354" s="154"/>
      <c r="B354" s="144"/>
      <c r="C354" s="150"/>
      <c r="D354" s="151"/>
      <c r="E354" s="153"/>
      <c r="F354" s="153"/>
    </row>
    <row r="355" spans="1:6" ht="23.25">
      <c r="A355" s="154"/>
      <c r="B355" s="155" t="s">
        <v>339</v>
      </c>
      <c r="C355" s="150" t="s">
        <v>188</v>
      </c>
      <c r="D355" s="151" t="s">
        <v>189</v>
      </c>
      <c r="E355" s="153"/>
      <c r="F355" s="152">
        <f>E352</f>
        <v>8147.98</v>
      </c>
    </row>
    <row r="356" spans="1:6" ht="23.25">
      <c r="A356" s="154"/>
      <c r="B356" s="144"/>
      <c r="C356" s="150"/>
      <c r="D356" s="178"/>
      <c r="E356" s="153"/>
      <c r="F356" s="153"/>
    </row>
    <row r="357" spans="1:6" ht="23.25">
      <c r="A357" s="154"/>
      <c r="B357" s="144"/>
      <c r="C357" s="150"/>
      <c r="D357" s="151"/>
      <c r="E357" s="153"/>
      <c r="F357" s="153"/>
    </row>
    <row r="358" spans="1:6" ht="23.25">
      <c r="A358" s="154"/>
      <c r="B358" s="144"/>
      <c r="C358" s="150"/>
      <c r="D358" s="151"/>
      <c r="E358" s="153"/>
      <c r="F358" s="153"/>
    </row>
    <row r="359" spans="1:6" ht="23.25">
      <c r="A359" s="154"/>
      <c r="B359" s="144"/>
      <c r="C359" s="150"/>
      <c r="D359" s="151"/>
      <c r="E359" s="153"/>
      <c r="F359" s="153"/>
    </row>
    <row r="360" spans="1:6" ht="23.25">
      <c r="A360" s="154"/>
      <c r="B360" s="144"/>
      <c r="C360" s="150"/>
      <c r="D360" s="151"/>
      <c r="E360" s="153"/>
      <c r="F360" s="153"/>
    </row>
    <row r="361" spans="1:6" ht="23.25">
      <c r="A361" s="154"/>
      <c r="B361" s="144"/>
      <c r="C361" s="150"/>
      <c r="D361" s="151"/>
      <c r="E361" s="153"/>
      <c r="F361" s="153"/>
    </row>
    <row r="362" spans="1:6" ht="23.25">
      <c r="A362" s="154"/>
      <c r="B362" s="144"/>
      <c r="C362" s="150"/>
      <c r="D362" s="151"/>
      <c r="E362" s="153"/>
      <c r="F362" s="153"/>
    </row>
    <row r="363" spans="1:6" ht="23.25">
      <c r="A363" s="154"/>
      <c r="B363" s="144"/>
      <c r="C363" s="150"/>
      <c r="D363" s="151"/>
      <c r="E363" s="153"/>
      <c r="F363" s="153"/>
    </row>
    <row r="364" spans="1:6" ht="23.25">
      <c r="A364" s="154"/>
      <c r="B364" s="144"/>
      <c r="C364" s="150"/>
      <c r="D364" s="151"/>
      <c r="E364" s="153"/>
      <c r="F364" s="153"/>
    </row>
    <row r="365" spans="1:6" ht="23.25">
      <c r="A365" s="154"/>
      <c r="B365" s="144"/>
      <c r="C365" s="150"/>
      <c r="D365" s="151"/>
      <c r="E365" s="153"/>
      <c r="F365" s="153"/>
    </row>
    <row r="366" spans="1:6" ht="23.25">
      <c r="A366" s="154"/>
      <c r="B366" s="144"/>
      <c r="C366" s="150"/>
      <c r="D366" s="151"/>
      <c r="E366" s="153"/>
      <c r="F366" s="153"/>
    </row>
    <row r="367" spans="1:6" ht="24" thickBot="1">
      <c r="A367" s="157"/>
      <c r="B367" s="158"/>
      <c r="C367" s="159"/>
      <c r="D367" s="160"/>
      <c r="E367" s="179">
        <f>SUM(E352:E366)</f>
        <v>8147.98</v>
      </c>
      <c r="F367" s="179">
        <f>F355</f>
        <v>8147.98</v>
      </c>
    </row>
    <row r="368" spans="1:6" ht="24" thickTop="1">
      <c r="A368" s="144"/>
      <c r="B368" s="144"/>
      <c r="C368" s="144"/>
      <c r="D368" s="144"/>
      <c r="E368" s="162"/>
      <c r="F368" s="162"/>
    </row>
    <row r="369" spans="1:6" ht="23.25">
      <c r="A369" s="155" t="s">
        <v>347</v>
      </c>
      <c r="B369" s="144"/>
      <c r="C369" s="144"/>
      <c r="D369" s="144"/>
      <c r="E369" s="144"/>
      <c r="F369" s="144"/>
    </row>
    <row r="370" spans="1:6" ht="23.25">
      <c r="A370" s="180" t="s">
        <v>274</v>
      </c>
      <c r="B370" s="144"/>
      <c r="C370" s="144"/>
      <c r="D370" s="144"/>
      <c r="E370" s="144"/>
      <c r="F370" s="144"/>
    </row>
    <row r="371" spans="1:6" ht="23.25">
      <c r="A371" s="180" t="s">
        <v>275</v>
      </c>
      <c r="B371" s="144"/>
      <c r="C371" s="144"/>
      <c r="D371" s="144"/>
      <c r="E371" s="144"/>
      <c r="F371" s="144"/>
    </row>
    <row r="372" spans="1:6" ht="23.25">
      <c r="A372" s="180"/>
      <c r="B372" s="144"/>
      <c r="C372" s="144"/>
      <c r="D372" s="144"/>
      <c r="E372" s="144"/>
      <c r="F372" s="144"/>
    </row>
    <row r="373" spans="1:6" ht="23.25">
      <c r="A373" s="163" t="s">
        <v>338</v>
      </c>
      <c r="B373" s="164"/>
      <c r="C373" s="165"/>
      <c r="D373" s="164"/>
      <c r="E373" s="164"/>
      <c r="F373" s="166"/>
    </row>
    <row r="374" spans="1:6" ht="23.25">
      <c r="A374" s="154"/>
      <c r="B374" s="144"/>
      <c r="C374" s="144"/>
      <c r="D374" s="144"/>
      <c r="E374" s="144"/>
      <c r="F374" s="150"/>
    </row>
    <row r="375" spans="1:6" ht="23.25">
      <c r="A375" s="154"/>
      <c r="B375" s="144"/>
      <c r="C375" s="144"/>
      <c r="D375" s="144"/>
      <c r="E375" s="144"/>
      <c r="F375" s="150"/>
    </row>
    <row r="376" spans="1:6" ht="23.25">
      <c r="A376" s="154"/>
      <c r="B376" s="144"/>
      <c r="C376" s="144"/>
      <c r="D376" s="144"/>
      <c r="E376" s="144"/>
      <c r="F376" s="150"/>
    </row>
    <row r="377" spans="1:6" ht="23.25">
      <c r="A377" s="157"/>
      <c r="B377" s="158"/>
      <c r="C377" s="158"/>
      <c r="D377" s="158"/>
      <c r="E377" s="158"/>
      <c r="F377" s="159"/>
    </row>
    <row r="378" spans="1:6" ht="23.25">
      <c r="A378" s="408" t="s">
        <v>276</v>
      </c>
      <c r="B378" s="408"/>
      <c r="C378" s="408"/>
      <c r="D378" s="408"/>
      <c r="E378" s="408"/>
      <c r="F378" s="408"/>
    </row>
    <row r="379" spans="1:6" ht="23.25">
      <c r="A379" s="408" t="s">
        <v>272</v>
      </c>
      <c r="B379" s="408"/>
      <c r="C379" s="408"/>
      <c r="D379" s="408"/>
      <c r="E379" s="408"/>
      <c r="F379" s="408"/>
    </row>
    <row r="380" spans="1:6" ht="23.25">
      <c r="A380" s="409" t="s">
        <v>252</v>
      </c>
      <c r="B380" s="409"/>
      <c r="C380" s="409"/>
      <c r="D380" s="409"/>
      <c r="E380" s="409"/>
      <c r="F380" s="409"/>
    </row>
    <row r="381" spans="1:6" ht="23.25">
      <c r="A381" s="144" t="s">
        <v>209</v>
      </c>
      <c r="B381" s="144"/>
      <c r="C381" s="141"/>
      <c r="D381" s="141"/>
      <c r="E381" s="141"/>
      <c r="F381" s="141"/>
    </row>
    <row r="382" spans="1:6" ht="23.25">
      <c r="A382" s="144" t="s">
        <v>53</v>
      </c>
      <c r="B382" s="144"/>
      <c r="C382" s="141"/>
      <c r="D382" s="141"/>
      <c r="E382" s="141"/>
      <c r="F382" s="141"/>
    </row>
    <row r="383" spans="1:6" ht="23.25">
      <c r="A383" s="144"/>
      <c r="B383" s="144"/>
      <c r="C383" s="144"/>
      <c r="D383" s="144"/>
      <c r="E383" s="144"/>
      <c r="F383" s="144"/>
    </row>
    <row r="384" spans="1:6" ht="23.25">
      <c r="A384" s="405" t="s">
        <v>211</v>
      </c>
      <c r="B384" s="406"/>
      <c r="C384" s="407"/>
      <c r="D384" s="101" t="s">
        <v>151</v>
      </c>
      <c r="E384" s="101" t="s">
        <v>212</v>
      </c>
      <c r="F384" s="101" t="s">
        <v>153</v>
      </c>
    </row>
    <row r="385" spans="1:6" ht="23.25">
      <c r="A385" s="176"/>
      <c r="B385" s="164"/>
      <c r="C385" s="166"/>
      <c r="D385" s="177"/>
      <c r="E385" s="177"/>
      <c r="F385" s="177"/>
    </row>
    <row r="386" spans="1:6" ht="23.25">
      <c r="A386" s="149" t="s">
        <v>212</v>
      </c>
      <c r="B386" s="144" t="s">
        <v>277</v>
      </c>
      <c r="C386" s="150"/>
      <c r="D386" s="151" t="s">
        <v>189</v>
      </c>
      <c r="E386" s="152">
        <v>59747</v>
      </c>
      <c r="F386" s="153"/>
    </row>
    <row r="387" spans="1:6" ht="23.25">
      <c r="A387" s="154"/>
      <c r="B387" s="144"/>
      <c r="C387" s="150"/>
      <c r="D387" s="151"/>
      <c r="E387" s="152"/>
      <c r="F387" s="153"/>
    </row>
    <row r="388" spans="1:6" ht="23.25">
      <c r="A388" s="154"/>
      <c r="B388" s="144"/>
      <c r="C388" s="150"/>
      <c r="D388" s="151"/>
      <c r="E388" s="153"/>
      <c r="F388" s="153"/>
    </row>
    <row r="389" spans="1:6" ht="23.25">
      <c r="A389" s="154"/>
      <c r="B389" s="155" t="s">
        <v>339</v>
      </c>
      <c r="C389" s="150" t="s">
        <v>278</v>
      </c>
      <c r="D389" s="151" t="s">
        <v>165</v>
      </c>
      <c r="E389" s="153"/>
      <c r="F389" s="152">
        <f>E386</f>
        <v>59747</v>
      </c>
    </row>
    <row r="390" spans="1:6" ht="23.25">
      <c r="A390" s="154"/>
      <c r="B390" s="144"/>
      <c r="C390" s="150"/>
      <c r="D390" s="178"/>
      <c r="E390" s="153"/>
      <c r="F390" s="153"/>
    </row>
    <row r="391" spans="1:6" ht="23.25">
      <c r="A391" s="154"/>
      <c r="B391" s="144"/>
      <c r="C391" s="150"/>
      <c r="D391" s="151"/>
      <c r="E391" s="153"/>
      <c r="F391" s="153"/>
    </row>
    <row r="392" spans="1:6" ht="23.25">
      <c r="A392" s="154"/>
      <c r="B392" s="144"/>
      <c r="C392" s="150"/>
      <c r="D392" s="151"/>
      <c r="E392" s="153"/>
      <c r="F392" s="153"/>
    </row>
    <row r="393" spans="1:6" ht="23.25">
      <c r="A393" s="154"/>
      <c r="B393" s="144"/>
      <c r="C393" s="150"/>
      <c r="D393" s="151"/>
      <c r="E393" s="153"/>
      <c r="F393" s="153"/>
    </row>
    <row r="394" spans="1:6" ht="23.25">
      <c r="A394" s="154"/>
      <c r="B394" s="144"/>
      <c r="C394" s="150"/>
      <c r="D394" s="151"/>
      <c r="E394" s="153"/>
      <c r="F394" s="153"/>
    </row>
    <row r="395" spans="1:6" ht="23.25">
      <c r="A395" s="154"/>
      <c r="B395" s="144"/>
      <c r="C395" s="150"/>
      <c r="D395" s="151"/>
      <c r="E395" s="153"/>
      <c r="F395" s="153"/>
    </row>
    <row r="396" spans="1:6" ht="23.25">
      <c r="A396" s="154"/>
      <c r="B396" s="144"/>
      <c r="C396" s="150"/>
      <c r="D396" s="151"/>
      <c r="E396" s="153"/>
      <c r="F396" s="153"/>
    </row>
    <row r="397" spans="1:6" ht="23.25">
      <c r="A397" s="154"/>
      <c r="B397" s="144"/>
      <c r="C397" s="150"/>
      <c r="D397" s="151"/>
      <c r="E397" s="153"/>
      <c r="F397" s="153"/>
    </row>
    <row r="398" spans="1:6" ht="23.25">
      <c r="A398" s="154"/>
      <c r="B398" s="144"/>
      <c r="C398" s="150"/>
      <c r="D398" s="151"/>
      <c r="E398" s="153"/>
      <c r="F398" s="153"/>
    </row>
    <row r="399" spans="1:6" ht="23.25">
      <c r="A399" s="154"/>
      <c r="B399" s="144"/>
      <c r="C399" s="150"/>
      <c r="D399" s="151"/>
      <c r="E399" s="153"/>
      <c r="F399" s="153"/>
    </row>
    <row r="400" spans="1:6" ht="23.25">
      <c r="A400" s="154"/>
      <c r="B400" s="144"/>
      <c r="C400" s="150"/>
      <c r="D400" s="151"/>
      <c r="E400" s="153"/>
      <c r="F400" s="153"/>
    </row>
    <row r="401" spans="1:6" ht="23.25">
      <c r="A401" s="154"/>
      <c r="B401" s="144"/>
      <c r="C401" s="150"/>
      <c r="D401" s="151"/>
      <c r="E401" s="153"/>
      <c r="F401" s="153"/>
    </row>
    <row r="402" spans="1:6" ht="23.25">
      <c r="A402" s="154"/>
      <c r="B402" s="144"/>
      <c r="C402" s="150"/>
      <c r="D402" s="151"/>
      <c r="E402" s="153"/>
      <c r="F402" s="153"/>
    </row>
    <row r="403" spans="1:6" ht="24" thickBot="1">
      <c r="A403" s="157"/>
      <c r="B403" s="158"/>
      <c r="C403" s="159"/>
      <c r="D403" s="160"/>
      <c r="E403" s="179">
        <f>SUM(E386:E402)</f>
        <v>59747</v>
      </c>
      <c r="F403" s="179">
        <f>F389</f>
        <v>59747</v>
      </c>
    </row>
    <row r="404" spans="1:6" ht="24" thickTop="1">
      <c r="A404" s="144"/>
      <c r="B404" s="144"/>
      <c r="C404" s="144"/>
      <c r="D404" s="144"/>
      <c r="E404" s="162"/>
      <c r="F404" s="162"/>
    </row>
    <row r="405" spans="1:6" ht="23.25">
      <c r="A405" s="155" t="s">
        <v>348</v>
      </c>
      <c r="B405" s="144"/>
      <c r="C405" s="144"/>
      <c r="D405" s="144"/>
      <c r="E405" s="144"/>
      <c r="F405" s="144"/>
    </row>
    <row r="406" spans="1:6" ht="23.25">
      <c r="A406" s="180"/>
      <c r="B406" s="144"/>
      <c r="C406" s="144"/>
      <c r="D406" s="144"/>
      <c r="E406" s="144"/>
      <c r="F406" s="144"/>
    </row>
    <row r="407" spans="1:6" ht="23.25">
      <c r="A407" s="163" t="s">
        <v>338</v>
      </c>
      <c r="B407" s="164"/>
      <c r="C407" s="165"/>
      <c r="D407" s="164"/>
      <c r="E407" s="164"/>
      <c r="F407" s="166"/>
    </row>
    <row r="408" spans="1:6" ht="23.25">
      <c r="A408" s="154"/>
      <c r="B408" s="144"/>
      <c r="C408" s="144"/>
      <c r="D408" s="144"/>
      <c r="E408" s="144"/>
      <c r="F408" s="150"/>
    </row>
    <row r="409" spans="1:6" ht="23.25">
      <c r="A409" s="154"/>
      <c r="B409" s="144"/>
      <c r="C409" s="144"/>
      <c r="D409" s="144"/>
      <c r="E409" s="144"/>
      <c r="F409" s="150"/>
    </row>
    <row r="410" spans="1:6" ht="23.25">
      <c r="A410" s="154"/>
      <c r="B410" s="144"/>
      <c r="C410" s="144"/>
      <c r="D410" s="144"/>
      <c r="E410" s="144"/>
      <c r="F410" s="150"/>
    </row>
    <row r="411" spans="1:6" ht="23.25">
      <c r="A411" s="157"/>
      <c r="B411" s="158"/>
      <c r="C411" s="158"/>
      <c r="D411" s="158"/>
      <c r="E411" s="158"/>
      <c r="F411" s="159"/>
    </row>
    <row r="412" spans="1:6" ht="23.25">
      <c r="A412" s="408" t="s">
        <v>279</v>
      </c>
      <c r="B412" s="408"/>
      <c r="C412" s="408"/>
      <c r="D412" s="408"/>
      <c r="E412" s="408"/>
      <c r="F412" s="408"/>
    </row>
    <row r="413" spans="1:6" ht="23.25">
      <c r="A413" s="408" t="s">
        <v>272</v>
      </c>
      <c r="B413" s="408"/>
      <c r="C413" s="408"/>
      <c r="D413" s="408"/>
      <c r="E413" s="408"/>
      <c r="F413" s="408"/>
    </row>
    <row r="414" spans="1:6" ht="23.25">
      <c r="A414" s="409" t="s">
        <v>252</v>
      </c>
      <c r="B414" s="409"/>
      <c r="C414" s="409"/>
      <c r="D414" s="409"/>
      <c r="E414" s="409"/>
      <c r="F414" s="409"/>
    </row>
    <row r="415" spans="1:6" ht="23.25">
      <c r="A415" s="144" t="s">
        <v>209</v>
      </c>
      <c r="B415" s="144"/>
      <c r="C415" s="141"/>
      <c r="D415" s="141"/>
      <c r="E415" s="141"/>
      <c r="F415" s="141"/>
    </row>
    <row r="416" spans="1:6" ht="23.25">
      <c r="A416" s="144" t="s">
        <v>53</v>
      </c>
      <c r="B416" s="144"/>
      <c r="C416" s="141"/>
      <c r="D416" s="141"/>
      <c r="E416" s="141"/>
      <c r="F416" s="141"/>
    </row>
    <row r="417" spans="1:6" ht="23.25">
      <c r="A417" s="144"/>
      <c r="B417" s="144"/>
      <c r="C417" s="144"/>
      <c r="D417" s="144"/>
      <c r="E417" s="144"/>
      <c r="F417" s="144"/>
    </row>
    <row r="418" spans="1:6" ht="23.25">
      <c r="A418" s="405" t="s">
        <v>211</v>
      </c>
      <c r="B418" s="406"/>
      <c r="C418" s="407"/>
      <c r="D418" s="101" t="s">
        <v>151</v>
      </c>
      <c r="E418" s="101" t="s">
        <v>212</v>
      </c>
      <c r="F418" s="101" t="s">
        <v>153</v>
      </c>
    </row>
    <row r="419" spans="1:6" ht="23.25">
      <c r="A419" s="176"/>
      <c r="B419" s="164"/>
      <c r="C419" s="166"/>
      <c r="D419" s="177"/>
      <c r="E419" s="177"/>
      <c r="F419" s="177"/>
    </row>
    <row r="420" spans="1:6" ht="23.25">
      <c r="A420" s="149" t="s">
        <v>212</v>
      </c>
      <c r="B420" s="144" t="s">
        <v>280</v>
      </c>
      <c r="C420" s="150"/>
      <c r="D420" s="151" t="s">
        <v>202</v>
      </c>
      <c r="E420" s="152">
        <v>4645.04</v>
      </c>
      <c r="F420" s="153"/>
    </row>
    <row r="421" spans="1:6" ht="23.25">
      <c r="A421" s="154"/>
      <c r="B421" s="144"/>
      <c r="C421" s="150"/>
      <c r="D421" s="151"/>
      <c r="E421" s="152"/>
      <c r="F421" s="153"/>
    </row>
    <row r="422" spans="1:6" ht="23.25">
      <c r="A422" s="154"/>
      <c r="B422" s="144"/>
      <c r="C422" s="150"/>
      <c r="D422" s="151"/>
      <c r="E422" s="153"/>
      <c r="F422" s="153"/>
    </row>
    <row r="423" spans="1:6" ht="23.25">
      <c r="A423" s="154"/>
      <c r="B423" s="155" t="s">
        <v>339</v>
      </c>
      <c r="C423" s="150" t="s">
        <v>188</v>
      </c>
      <c r="D423" s="151" t="s">
        <v>189</v>
      </c>
      <c r="E423" s="153"/>
      <c r="F423" s="152">
        <f>E420</f>
        <v>4645.04</v>
      </c>
    </row>
    <row r="424" spans="1:6" ht="23.25">
      <c r="A424" s="154"/>
      <c r="B424" s="144"/>
      <c r="C424" s="150"/>
      <c r="D424" s="178"/>
      <c r="E424" s="153"/>
      <c r="F424" s="153"/>
    </row>
    <row r="425" spans="1:6" ht="23.25">
      <c r="A425" s="154"/>
      <c r="B425" s="144"/>
      <c r="C425" s="150"/>
      <c r="D425" s="151"/>
      <c r="E425" s="153"/>
      <c r="F425" s="153"/>
    </row>
    <row r="426" spans="1:6" ht="23.25">
      <c r="A426" s="154"/>
      <c r="B426" s="144"/>
      <c r="C426" s="150"/>
      <c r="D426" s="151"/>
      <c r="E426" s="153"/>
      <c r="F426" s="153"/>
    </row>
    <row r="427" spans="1:6" ht="23.25">
      <c r="A427" s="154"/>
      <c r="B427" s="144"/>
      <c r="C427" s="150"/>
      <c r="D427" s="151"/>
      <c r="E427" s="153"/>
      <c r="F427" s="153"/>
    </row>
    <row r="428" spans="1:6" ht="23.25">
      <c r="A428" s="154"/>
      <c r="B428" s="144"/>
      <c r="C428" s="150"/>
      <c r="D428" s="151"/>
      <c r="E428" s="153"/>
      <c r="F428" s="153"/>
    </row>
    <row r="429" spans="1:6" ht="23.25">
      <c r="A429" s="154"/>
      <c r="B429" s="144"/>
      <c r="C429" s="150"/>
      <c r="D429" s="151"/>
      <c r="E429" s="153"/>
      <c r="F429" s="153"/>
    </row>
    <row r="430" spans="1:6" ht="23.25">
      <c r="A430" s="154"/>
      <c r="B430" s="144"/>
      <c r="C430" s="150"/>
      <c r="D430" s="151"/>
      <c r="E430" s="153"/>
      <c r="F430" s="153"/>
    </row>
    <row r="431" spans="1:6" ht="23.25">
      <c r="A431" s="154"/>
      <c r="B431" s="144"/>
      <c r="C431" s="150"/>
      <c r="D431" s="151"/>
      <c r="E431" s="153"/>
      <c r="F431" s="153"/>
    </row>
    <row r="432" spans="1:6" ht="23.25">
      <c r="A432" s="154"/>
      <c r="B432" s="144"/>
      <c r="C432" s="150"/>
      <c r="D432" s="151"/>
      <c r="E432" s="153"/>
      <c r="F432" s="153"/>
    </row>
    <row r="433" spans="1:6" ht="23.25">
      <c r="A433" s="154"/>
      <c r="B433" s="144"/>
      <c r="C433" s="150"/>
      <c r="D433" s="151"/>
      <c r="E433" s="153"/>
      <c r="F433" s="153"/>
    </row>
    <row r="434" spans="1:6" ht="23.25">
      <c r="A434" s="154"/>
      <c r="B434" s="144"/>
      <c r="C434" s="150"/>
      <c r="D434" s="151"/>
      <c r="E434" s="153"/>
      <c r="F434" s="153"/>
    </row>
    <row r="435" spans="1:6" ht="23.25">
      <c r="A435" s="154"/>
      <c r="B435" s="144"/>
      <c r="C435" s="150"/>
      <c r="D435" s="151"/>
      <c r="E435" s="153"/>
      <c r="F435" s="153"/>
    </row>
    <row r="436" spans="1:6" ht="23.25">
      <c r="A436" s="154"/>
      <c r="B436" s="144"/>
      <c r="C436" s="150"/>
      <c r="D436" s="151"/>
      <c r="E436" s="153"/>
      <c r="F436" s="153"/>
    </row>
    <row r="437" spans="1:6" ht="24" thickBot="1">
      <c r="A437" s="157"/>
      <c r="B437" s="158"/>
      <c r="C437" s="159"/>
      <c r="D437" s="160"/>
      <c r="E437" s="179">
        <f>SUM(E420:E436)</f>
        <v>4645.04</v>
      </c>
      <c r="F437" s="179">
        <f>F423</f>
        <v>4645.04</v>
      </c>
    </row>
    <row r="438" spans="1:6" ht="24" thickTop="1">
      <c r="A438" s="144"/>
      <c r="B438" s="144"/>
      <c r="C438" s="144"/>
      <c r="D438" s="144"/>
      <c r="E438" s="162"/>
      <c r="F438" s="162"/>
    </row>
    <row r="439" spans="1:6" ht="23.25">
      <c r="A439" s="155" t="s">
        <v>349</v>
      </c>
      <c r="B439" s="144"/>
      <c r="C439" s="144"/>
      <c r="D439" s="144"/>
      <c r="E439" s="144"/>
      <c r="F439" s="144"/>
    </row>
    <row r="440" spans="1:6" ht="23.25">
      <c r="A440" s="180"/>
      <c r="B440" s="144"/>
      <c r="C440" s="144"/>
      <c r="D440" s="144"/>
      <c r="E440" s="144"/>
      <c r="F440" s="144"/>
    </row>
    <row r="441" spans="1:6" ht="23.25">
      <c r="A441" s="163" t="s">
        <v>338</v>
      </c>
      <c r="B441" s="164"/>
      <c r="C441" s="165"/>
      <c r="D441" s="164"/>
      <c r="E441" s="164"/>
      <c r="F441" s="166"/>
    </row>
    <row r="442" spans="1:6" ht="23.25">
      <c r="A442" s="154"/>
      <c r="B442" s="144"/>
      <c r="C442" s="144"/>
      <c r="D442" s="144"/>
      <c r="E442" s="144"/>
      <c r="F442" s="150"/>
    </row>
    <row r="443" spans="1:6" ht="23.25">
      <c r="A443" s="154"/>
      <c r="B443" s="144"/>
      <c r="C443" s="144"/>
      <c r="D443" s="144"/>
      <c r="E443" s="144"/>
      <c r="F443" s="150"/>
    </row>
    <row r="444" spans="1:6" ht="23.25">
      <c r="A444" s="154"/>
      <c r="B444" s="144"/>
      <c r="C444" s="144"/>
      <c r="D444" s="144"/>
      <c r="E444" s="144"/>
      <c r="F444" s="150"/>
    </row>
    <row r="445" spans="1:6" ht="23.25">
      <c r="A445" s="157"/>
      <c r="B445" s="158"/>
      <c r="C445" s="158"/>
      <c r="D445" s="158"/>
      <c r="E445" s="158"/>
      <c r="F445" s="159"/>
    </row>
    <row r="446" spans="1:6" ht="23.25">
      <c r="A446" s="408" t="s">
        <v>281</v>
      </c>
      <c r="B446" s="408"/>
      <c r="C446" s="408"/>
      <c r="D446" s="408"/>
      <c r="E446" s="408"/>
      <c r="F446" s="408"/>
    </row>
    <row r="447" spans="1:6" ht="23.25">
      <c r="A447" s="408" t="s">
        <v>272</v>
      </c>
      <c r="B447" s="408"/>
      <c r="C447" s="408"/>
      <c r="D447" s="408"/>
      <c r="E447" s="408"/>
      <c r="F447" s="408"/>
    </row>
    <row r="448" spans="1:6" ht="23.25">
      <c r="A448" s="409" t="s">
        <v>252</v>
      </c>
      <c r="B448" s="409"/>
      <c r="C448" s="409"/>
      <c r="D448" s="409"/>
      <c r="E448" s="409"/>
      <c r="F448" s="409"/>
    </row>
    <row r="449" spans="1:6" ht="23.25">
      <c r="A449" s="144" t="s">
        <v>209</v>
      </c>
      <c r="B449" s="144"/>
      <c r="C449" s="141"/>
      <c r="D449" s="141"/>
      <c r="E449" s="141"/>
      <c r="F449" s="141"/>
    </row>
    <row r="450" spans="1:6" ht="23.25">
      <c r="A450" s="144" t="s">
        <v>53</v>
      </c>
      <c r="B450" s="144"/>
      <c r="C450" s="141"/>
      <c r="D450" s="141"/>
      <c r="E450" s="141"/>
      <c r="F450" s="141"/>
    </row>
    <row r="451" spans="1:6" ht="23.25">
      <c r="A451" s="144"/>
      <c r="B451" s="144"/>
      <c r="C451" s="144"/>
      <c r="D451" s="144"/>
      <c r="E451" s="144"/>
      <c r="F451" s="144"/>
    </row>
    <row r="452" spans="1:6" ht="23.25">
      <c r="A452" s="405" t="s">
        <v>211</v>
      </c>
      <c r="B452" s="406"/>
      <c r="C452" s="407"/>
      <c r="D452" s="101" t="s">
        <v>151</v>
      </c>
      <c r="E452" s="101" t="s">
        <v>212</v>
      </c>
      <c r="F452" s="101" t="s">
        <v>153</v>
      </c>
    </row>
    <row r="453" spans="1:6" ht="23.25">
      <c r="A453" s="145"/>
      <c r="B453" s="146"/>
      <c r="C453" s="146"/>
      <c r="D453" s="148"/>
      <c r="E453" s="148"/>
      <c r="F453" s="148"/>
    </row>
    <row r="454" spans="1:6" ht="23.25">
      <c r="A454" s="181" t="s">
        <v>212</v>
      </c>
      <c r="B454" s="182" t="s">
        <v>282</v>
      </c>
      <c r="C454" s="182"/>
      <c r="D454" s="151" t="s">
        <v>221</v>
      </c>
      <c r="E454" s="183">
        <v>164972.25</v>
      </c>
      <c r="F454" s="183"/>
    </row>
    <row r="455" spans="1:6" ht="23.25">
      <c r="A455" s="184"/>
      <c r="B455" s="182" t="s">
        <v>222</v>
      </c>
      <c r="C455" s="182"/>
      <c r="D455" s="151" t="s">
        <v>223</v>
      </c>
      <c r="E455" s="183">
        <v>31673.32</v>
      </c>
      <c r="F455" s="183"/>
    </row>
    <row r="456" spans="1:6" ht="23.25">
      <c r="A456" s="184"/>
      <c r="B456" s="182" t="s">
        <v>283</v>
      </c>
      <c r="C456" s="182"/>
      <c r="D456" s="151" t="s">
        <v>224</v>
      </c>
      <c r="E456" s="183">
        <v>2620</v>
      </c>
      <c r="F456" s="183"/>
    </row>
    <row r="457" spans="1:6" ht="23.25">
      <c r="A457" s="184"/>
      <c r="B457" s="182" t="s">
        <v>225</v>
      </c>
      <c r="C457" s="182"/>
      <c r="D457" s="151" t="s">
        <v>226</v>
      </c>
      <c r="E457" s="183">
        <v>834.2</v>
      </c>
      <c r="F457" s="183"/>
    </row>
    <row r="458" spans="1:6" ht="23.25">
      <c r="A458" s="184"/>
      <c r="B458" s="182" t="s">
        <v>227</v>
      </c>
      <c r="C458" s="182"/>
      <c r="D458" s="151" t="s">
        <v>228</v>
      </c>
      <c r="E458" s="183">
        <v>847</v>
      </c>
      <c r="F458" s="183"/>
    </row>
    <row r="459" spans="1:6" ht="23.25">
      <c r="A459" s="184"/>
      <c r="B459" s="182" t="s">
        <v>284</v>
      </c>
      <c r="C459" s="182"/>
      <c r="D459" s="151" t="s">
        <v>285</v>
      </c>
      <c r="E459" s="183">
        <v>1650</v>
      </c>
      <c r="F459" s="183"/>
    </row>
    <row r="460" spans="1:6" ht="23.25">
      <c r="A460" s="184"/>
      <c r="B460" s="182" t="s">
        <v>286</v>
      </c>
      <c r="C460" s="182"/>
      <c r="D460" s="151" t="s">
        <v>287</v>
      </c>
      <c r="E460" s="183">
        <v>1800</v>
      </c>
      <c r="F460" s="183"/>
    </row>
    <row r="461" spans="1:6" ht="23.25">
      <c r="A461" s="184"/>
      <c r="B461" s="182" t="s">
        <v>229</v>
      </c>
      <c r="C461" s="182"/>
      <c r="D461" s="151" t="s">
        <v>230</v>
      </c>
      <c r="E461" s="183">
        <v>290</v>
      </c>
      <c r="F461" s="183"/>
    </row>
    <row r="462" spans="1:6" ht="23.25">
      <c r="A462" s="184"/>
      <c r="B462" s="182" t="s">
        <v>288</v>
      </c>
      <c r="C462" s="182"/>
      <c r="D462" s="151" t="s">
        <v>289</v>
      </c>
      <c r="E462" s="183">
        <v>450</v>
      </c>
      <c r="F462" s="183"/>
    </row>
    <row r="463" spans="1:6" ht="23.25">
      <c r="A463" s="184"/>
      <c r="B463" s="182" t="s">
        <v>231</v>
      </c>
      <c r="C463" s="182"/>
      <c r="D463" s="151" t="s">
        <v>232</v>
      </c>
      <c r="E463" s="183">
        <v>32811.87</v>
      </c>
      <c r="F463" s="183"/>
    </row>
    <row r="464" spans="1:6" ht="23.25">
      <c r="A464" s="184"/>
      <c r="B464" s="182" t="s">
        <v>233</v>
      </c>
      <c r="C464" s="182"/>
      <c r="D464" s="151" t="s">
        <v>234</v>
      </c>
      <c r="E464" s="183">
        <v>225492</v>
      </c>
      <c r="F464" s="183"/>
    </row>
    <row r="465" spans="1:6" ht="23.25">
      <c r="A465" s="184"/>
      <c r="B465" s="182" t="s">
        <v>290</v>
      </c>
      <c r="C465" s="182"/>
      <c r="D465" s="151" t="s">
        <v>291</v>
      </c>
      <c r="E465" s="183">
        <v>20349</v>
      </c>
      <c r="F465" s="183"/>
    </row>
    <row r="466" spans="1:6" ht="23.25">
      <c r="A466" s="184"/>
      <c r="B466" s="182" t="s">
        <v>292</v>
      </c>
      <c r="C466" s="182"/>
      <c r="D466" s="151" t="s">
        <v>293</v>
      </c>
      <c r="E466" s="183">
        <v>146500</v>
      </c>
      <c r="F466" s="183"/>
    </row>
    <row r="467" spans="1:6" ht="23.25">
      <c r="A467" s="184"/>
      <c r="B467" s="182" t="s">
        <v>294</v>
      </c>
      <c r="C467" s="182"/>
      <c r="D467" s="151" t="s">
        <v>235</v>
      </c>
      <c r="E467" s="183">
        <v>20558</v>
      </c>
      <c r="F467" s="183"/>
    </row>
    <row r="468" spans="1:6" ht="23.25">
      <c r="A468" s="184"/>
      <c r="B468" s="182" t="s">
        <v>236</v>
      </c>
      <c r="C468" s="182"/>
      <c r="D468" s="151" t="s">
        <v>237</v>
      </c>
      <c r="E468" s="183">
        <v>118970</v>
      </c>
      <c r="F468" s="183"/>
    </row>
    <row r="469" spans="1:6" ht="23.25">
      <c r="A469" s="184"/>
      <c r="B469" s="182" t="s">
        <v>238</v>
      </c>
      <c r="C469" s="182"/>
      <c r="D469" s="151">
        <v>1002</v>
      </c>
      <c r="E469" s="183">
        <v>5143318.93</v>
      </c>
      <c r="F469" s="183"/>
    </row>
    <row r="470" spans="1:6" ht="23.25">
      <c r="A470" s="184"/>
      <c r="B470" s="182" t="s">
        <v>240</v>
      </c>
      <c r="C470" s="182"/>
      <c r="D470" s="151">
        <v>1004</v>
      </c>
      <c r="E470" s="183">
        <v>33239.5</v>
      </c>
      <c r="F470" s="183"/>
    </row>
    <row r="471" spans="1:6" ht="23.25">
      <c r="A471" s="184"/>
      <c r="B471" s="182" t="s">
        <v>242</v>
      </c>
      <c r="C471" s="182"/>
      <c r="D471" s="151">
        <v>1005</v>
      </c>
      <c r="E471" s="183">
        <v>542072.16</v>
      </c>
      <c r="F471" s="183"/>
    </row>
    <row r="472" spans="1:6" ht="23.25">
      <c r="A472" s="184"/>
      <c r="B472" s="182" t="s">
        <v>244</v>
      </c>
      <c r="C472" s="182"/>
      <c r="D472" s="151">
        <v>1006</v>
      </c>
      <c r="E472" s="183">
        <v>1046607.38</v>
      </c>
      <c r="F472" s="183"/>
    </row>
    <row r="473" spans="1:6" ht="23.25">
      <c r="A473" s="184"/>
      <c r="B473" s="182" t="s">
        <v>295</v>
      </c>
      <c r="C473" s="182"/>
      <c r="D473" s="151">
        <v>1010</v>
      </c>
      <c r="E473" s="183">
        <v>8808.18</v>
      </c>
      <c r="F473" s="183"/>
    </row>
    <row r="474" spans="1:6" ht="23.25">
      <c r="A474" s="184"/>
      <c r="B474" s="182" t="s">
        <v>296</v>
      </c>
      <c r="C474" s="182"/>
      <c r="D474" s="151">
        <v>1011</v>
      </c>
      <c r="E474" s="183">
        <v>31153.31</v>
      </c>
      <c r="F474" s="183"/>
    </row>
    <row r="475" spans="1:6" ht="23.25">
      <c r="A475" s="184"/>
      <c r="B475" s="182" t="s">
        <v>246</v>
      </c>
      <c r="C475" s="182"/>
      <c r="D475" s="151">
        <v>1013</v>
      </c>
      <c r="E475" s="183">
        <v>222332</v>
      </c>
      <c r="F475" s="183"/>
    </row>
    <row r="476" spans="1:6" ht="23.25">
      <c r="A476" s="184"/>
      <c r="B476" s="182" t="s">
        <v>248</v>
      </c>
      <c r="C476" s="182"/>
      <c r="D476" s="151">
        <v>1015</v>
      </c>
      <c r="E476" s="183">
        <v>90000</v>
      </c>
      <c r="F476" s="183"/>
    </row>
    <row r="477" spans="1:6" ht="23.25">
      <c r="A477" s="184"/>
      <c r="B477" s="182" t="s">
        <v>250</v>
      </c>
      <c r="C477" s="182"/>
      <c r="D477" s="151" t="s">
        <v>251</v>
      </c>
      <c r="E477" s="183">
        <v>1800</v>
      </c>
      <c r="F477" s="183"/>
    </row>
    <row r="478" spans="1:6" ht="23.25">
      <c r="A478" s="184"/>
      <c r="B478" s="182" t="s">
        <v>297</v>
      </c>
      <c r="C478" s="182"/>
      <c r="D478" s="151">
        <v>2002</v>
      </c>
      <c r="E478" s="183">
        <v>5127785.1</v>
      </c>
      <c r="F478" s="183"/>
    </row>
    <row r="479" spans="1:6" ht="23.25">
      <c r="A479" s="184"/>
      <c r="B479" s="182" t="s">
        <v>298</v>
      </c>
      <c r="C479" s="182"/>
      <c r="D479" s="151">
        <v>3000</v>
      </c>
      <c r="E479" s="183">
        <v>20000</v>
      </c>
      <c r="F479" s="183"/>
    </row>
    <row r="480" spans="1:6" ht="23.25">
      <c r="A480" s="184"/>
      <c r="B480" s="182" t="s">
        <v>299</v>
      </c>
      <c r="C480" s="182"/>
      <c r="D480" s="151">
        <v>3000</v>
      </c>
      <c r="E480" s="183">
        <v>2300000</v>
      </c>
      <c r="F480" s="183"/>
    </row>
    <row r="481" spans="1:6" ht="23.25">
      <c r="A481" s="185"/>
      <c r="B481" s="186"/>
      <c r="C481" s="186"/>
      <c r="D481" s="187"/>
      <c r="E481" s="188"/>
      <c r="F481" s="188"/>
    </row>
    <row r="482" spans="4:6" ht="23.25">
      <c r="D482" s="189"/>
      <c r="E482" s="114"/>
      <c r="F482" s="114"/>
    </row>
    <row r="483" spans="3:6" ht="23.25">
      <c r="C483" s="143" t="s">
        <v>300</v>
      </c>
      <c r="D483" s="189"/>
      <c r="E483" s="114"/>
      <c r="F483" s="114"/>
    </row>
    <row r="484" spans="4:6" ht="23.25">
      <c r="D484" s="189"/>
      <c r="E484" s="114"/>
      <c r="F484" s="114"/>
    </row>
    <row r="485" spans="1:6" ht="23.25">
      <c r="A485" s="405" t="s">
        <v>211</v>
      </c>
      <c r="B485" s="406"/>
      <c r="C485" s="407"/>
      <c r="D485" s="101" t="s">
        <v>151</v>
      </c>
      <c r="E485" s="101" t="s">
        <v>212</v>
      </c>
      <c r="F485" s="101" t="s">
        <v>153</v>
      </c>
    </row>
    <row r="486" spans="1:6" ht="23.25">
      <c r="A486" s="190"/>
      <c r="B486" s="191"/>
      <c r="C486" s="191"/>
      <c r="D486" s="192"/>
      <c r="E486" s="193"/>
      <c r="F486" s="193"/>
    </row>
    <row r="487" spans="1:6" ht="23.25">
      <c r="A487" s="181" t="s">
        <v>212</v>
      </c>
      <c r="B487" s="182" t="s">
        <v>301</v>
      </c>
      <c r="C487" s="182"/>
      <c r="D487" s="151">
        <v>3000</v>
      </c>
      <c r="E487" s="183">
        <v>1966491</v>
      </c>
      <c r="F487" s="183"/>
    </row>
    <row r="488" spans="1:6" ht="23.25">
      <c r="A488" s="184"/>
      <c r="B488" s="182" t="s">
        <v>302</v>
      </c>
      <c r="C488" s="182"/>
      <c r="D488" s="151">
        <v>3000</v>
      </c>
      <c r="E488" s="183">
        <v>5439.63</v>
      </c>
      <c r="F488" s="183"/>
    </row>
    <row r="489" spans="1:6" ht="23.25">
      <c r="A489" s="184"/>
      <c r="B489" s="182"/>
      <c r="C489" s="182"/>
      <c r="D489" s="151"/>
      <c r="E489" s="183"/>
      <c r="F489" s="183"/>
    </row>
    <row r="490" spans="1:6" ht="23.25">
      <c r="A490" s="184"/>
      <c r="B490" s="182"/>
      <c r="C490" s="182"/>
      <c r="D490" s="151"/>
      <c r="E490" s="183"/>
      <c r="F490" s="183"/>
    </row>
    <row r="491" spans="1:6" ht="23.25">
      <c r="A491" s="184"/>
      <c r="B491" s="194" t="s">
        <v>153</v>
      </c>
      <c r="C491" s="182" t="s">
        <v>303</v>
      </c>
      <c r="D491" s="195"/>
      <c r="E491" s="183"/>
      <c r="F491" s="183">
        <v>17308864.83</v>
      </c>
    </row>
    <row r="492" spans="1:6" ht="23.25">
      <c r="A492" s="184"/>
      <c r="B492" s="182"/>
      <c r="C492" s="182"/>
      <c r="D492" s="195"/>
      <c r="E492" s="196"/>
      <c r="F492" s="196"/>
    </row>
    <row r="493" spans="1:6" ht="23.25">
      <c r="A493" s="184"/>
      <c r="B493" s="182"/>
      <c r="C493" s="182"/>
      <c r="D493" s="195"/>
      <c r="E493" s="196"/>
      <c r="F493" s="196"/>
    </row>
    <row r="494" spans="1:6" ht="23.25">
      <c r="A494" s="184"/>
      <c r="B494" s="182"/>
      <c r="C494" s="182"/>
      <c r="D494" s="195"/>
      <c r="E494" s="196"/>
      <c r="F494" s="196"/>
    </row>
    <row r="495" spans="1:6" ht="23.25">
      <c r="A495" s="184"/>
      <c r="B495" s="182"/>
      <c r="C495" s="182"/>
      <c r="D495" s="195"/>
      <c r="E495" s="196"/>
      <c r="F495" s="196"/>
    </row>
    <row r="496" spans="1:6" ht="23.25">
      <c r="A496" s="184"/>
      <c r="B496" s="182"/>
      <c r="C496" s="182"/>
      <c r="D496" s="195"/>
      <c r="E496" s="196"/>
      <c r="F496" s="196"/>
    </row>
    <row r="497" spans="1:6" ht="23.25">
      <c r="A497" s="184"/>
      <c r="B497" s="182"/>
      <c r="C497" s="182"/>
      <c r="D497" s="195"/>
      <c r="E497" s="196"/>
      <c r="F497" s="196"/>
    </row>
    <row r="498" spans="1:6" ht="23.25">
      <c r="A498" s="184"/>
      <c r="B498" s="182"/>
      <c r="C498" s="182"/>
      <c r="D498" s="196"/>
      <c r="E498" s="196"/>
      <c r="F498" s="196"/>
    </row>
    <row r="499" spans="1:6" ht="23.25">
      <c r="A499" s="184"/>
      <c r="B499" s="182"/>
      <c r="C499" s="182"/>
      <c r="D499" s="196"/>
      <c r="E499" s="196"/>
      <c r="F499" s="196"/>
    </row>
    <row r="500" spans="1:6" ht="23.25">
      <c r="A500" s="184"/>
      <c r="B500" s="182"/>
      <c r="C500" s="182"/>
      <c r="D500" s="196"/>
      <c r="E500" s="196"/>
      <c r="F500" s="196"/>
    </row>
    <row r="501" spans="1:6" ht="23.25">
      <c r="A501" s="184"/>
      <c r="B501" s="182"/>
      <c r="C501" s="182"/>
      <c r="D501" s="196"/>
      <c r="E501" s="196"/>
      <c r="F501" s="196"/>
    </row>
    <row r="502" spans="1:6" ht="23.25">
      <c r="A502" s="184"/>
      <c r="B502" s="182"/>
      <c r="C502" s="182"/>
      <c r="D502" s="196"/>
      <c r="E502" s="196"/>
      <c r="F502" s="196"/>
    </row>
    <row r="503" spans="1:6" ht="23.25">
      <c r="A503" s="184"/>
      <c r="B503" s="182"/>
      <c r="C503" s="182"/>
      <c r="D503" s="196"/>
      <c r="E503" s="196"/>
      <c r="F503" s="196"/>
    </row>
    <row r="504" spans="1:6" ht="23.25">
      <c r="A504" s="184"/>
      <c r="B504" s="182"/>
      <c r="C504" s="182"/>
      <c r="D504" s="196"/>
      <c r="E504" s="196"/>
      <c r="F504" s="196"/>
    </row>
    <row r="505" spans="1:6" ht="23.25">
      <c r="A505" s="184"/>
      <c r="B505" s="182"/>
      <c r="C505" s="182"/>
      <c r="D505" s="196"/>
      <c r="E505" s="196"/>
      <c r="F505" s="196"/>
    </row>
    <row r="506" spans="1:6" ht="23.25">
      <c r="A506" s="184"/>
      <c r="B506" s="182"/>
      <c r="C506" s="182"/>
      <c r="D506" s="196"/>
      <c r="E506" s="196"/>
      <c r="F506" s="196"/>
    </row>
    <row r="507" spans="1:6" ht="23.25">
      <c r="A507" s="184"/>
      <c r="B507" s="182"/>
      <c r="C507" s="182"/>
      <c r="D507" s="196"/>
      <c r="E507" s="196"/>
      <c r="F507" s="196"/>
    </row>
    <row r="508" spans="1:6" ht="23.25">
      <c r="A508" s="184"/>
      <c r="B508" s="182"/>
      <c r="C508" s="182"/>
      <c r="D508" s="196"/>
      <c r="E508" s="196"/>
      <c r="F508" s="196"/>
    </row>
    <row r="509" spans="1:6" ht="23.25">
      <c r="A509" s="185"/>
      <c r="B509" s="186"/>
      <c r="C509" s="197"/>
      <c r="D509" s="198"/>
      <c r="E509" s="198"/>
      <c r="F509" s="198"/>
    </row>
    <row r="510" spans="1:6" ht="23.25">
      <c r="A510" s="191"/>
      <c r="B510" s="191"/>
      <c r="C510" s="191"/>
      <c r="D510" s="191"/>
      <c r="E510" s="191"/>
      <c r="F510" s="191"/>
    </row>
    <row r="511" spans="1:6" ht="23.25">
      <c r="A511" s="194" t="s">
        <v>350</v>
      </c>
      <c r="B511" s="182"/>
      <c r="C511" s="182"/>
      <c r="D511" s="182"/>
      <c r="E511" s="182"/>
      <c r="F511" s="182"/>
    </row>
    <row r="512" spans="1:6" ht="23.25">
      <c r="A512" s="186"/>
      <c r="B512" s="186"/>
      <c r="C512" s="186"/>
      <c r="D512" s="186"/>
      <c r="E512" s="186"/>
      <c r="F512" s="186"/>
    </row>
    <row r="513" spans="1:6" ht="23.25">
      <c r="A513" s="163" t="s">
        <v>338</v>
      </c>
      <c r="B513" s="164"/>
      <c r="C513" s="165"/>
      <c r="D513" s="164"/>
      <c r="E513" s="164"/>
      <c r="F513" s="166"/>
    </row>
    <row r="514" spans="1:6" ht="23.25">
      <c r="A514" s="154"/>
      <c r="B514" s="144"/>
      <c r="C514" s="144"/>
      <c r="D514" s="144"/>
      <c r="E514" s="144"/>
      <c r="F514" s="150"/>
    </row>
    <row r="515" spans="1:6" ht="23.25">
      <c r="A515" s="154"/>
      <c r="B515" s="144"/>
      <c r="C515" s="144"/>
      <c r="D515" s="144"/>
      <c r="E515" s="144"/>
      <c r="F515" s="150"/>
    </row>
    <row r="516" spans="1:6" ht="23.25">
      <c r="A516" s="154"/>
      <c r="B516" s="144"/>
      <c r="C516" s="144"/>
      <c r="D516" s="144"/>
      <c r="E516" s="144"/>
      <c r="F516" s="150"/>
    </row>
    <row r="517" spans="1:6" ht="23.25">
      <c r="A517" s="157"/>
      <c r="B517" s="158"/>
      <c r="C517" s="158"/>
      <c r="D517" s="158"/>
      <c r="E517" s="158"/>
      <c r="F517" s="159"/>
    </row>
    <row r="521" ht="23.25">
      <c r="A521" s="143" t="s">
        <v>304</v>
      </c>
    </row>
    <row r="522" ht="23.25">
      <c r="A522" s="143" t="s">
        <v>305</v>
      </c>
    </row>
    <row r="523" ht="23.25">
      <c r="A523" s="143" t="s">
        <v>252</v>
      </c>
    </row>
    <row r="524" ht="23.25">
      <c r="A524" s="143" t="s">
        <v>209</v>
      </c>
    </row>
    <row r="525" ht="23.25">
      <c r="A525" s="143" t="s">
        <v>53</v>
      </c>
    </row>
    <row r="527" spans="1:6" ht="23.25">
      <c r="A527" s="143" t="s">
        <v>211</v>
      </c>
      <c r="D527" s="143" t="s">
        <v>151</v>
      </c>
      <c r="E527" s="143" t="s">
        <v>212</v>
      </c>
      <c r="F527" s="143" t="s">
        <v>153</v>
      </c>
    </row>
    <row r="529" spans="1:5" ht="23.25">
      <c r="A529" s="143" t="s">
        <v>212</v>
      </c>
      <c r="B529" s="143" t="s">
        <v>277</v>
      </c>
      <c r="D529" s="143">
        <v>700</v>
      </c>
      <c r="E529" s="199">
        <v>262006.57</v>
      </c>
    </row>
    <row r="531" spans="2:6" ht="23.25">
      <c r="B531" s="143" t="s">
        <v>153</v>
      </c>
      <c r="C531" s="143" t="s">
        <v>306</v>
      </c>
      <c r="D531" s="143" t="s">
        <v>165</v>
      </c>
      <c r="F531" s="199">
        <v>262006.57</v>
      </c>
    </row>
    <row r="548" spans="5:6" ht="23.25">
      <c r="E548" s="199">
        <v>262006.57</v>
      </c>
      <c r="F548" s="199">
        <v>262006.57</v>
      </c>
    </row>
    <row r="550" ht="23.25">
      <c r="A550" s="143" t="s">
        <v>307</v>
      </c>
    </row>
    <row r="551" ht="23.25">
      <c r="A551" s="143" t="s">
        <v>308</v>
      </c>
    </row>
    <row r="553" ht="23.25">
      <c r="A553" s="143" t="s">
        <v>309</v>
      </c>
    </row>
    <row r="558" ht="23.25">
      <c r="A558" s="143" t="s">
        <v>304</v>
      </c>
    </row>
    <row r="559" ht="23.25">
      <c r="A559" s="143" t="s">
        <v>305</v>
      </c>
    </row>
    <row r="560" ht="23.25">
      <c r="A560" s="143" t="s">
        <v>252</v>
      </c>
    </row>
    <row r="561" ht="23.25">
      <c r="A561" s="143" t="s">
        <v>209</v>
      </c>
    </row>
    <row r="562" ht="23.25">
      <c r="A562" s="143" t="s">
        <v>53</v>
      </c>
    </row>
    <row r="564" spans="1:6" ht="23.25">
      <c r="A564" s="143" t="s">
        <v>211</v>
      </c>
      <c r="D564" s="143" t="s">
        <v>151</v>
      </c>
      <c r="E564" s="143" t="s">
        <v>212</v>
      </c>
      <c r="F564" s="143" t="s">
        <v>153</v>
      </c>
    </row>
    <row r="566" spans="1:5" ht="23.25">
      <c r="A566" s="143" t="s">
        <v>212</v>
      </c>
      <c r="B566" s="143" t="s">
        <v>310</v>
      </c>
      <c r="D566" s="143" t="s">
        <v>165</v>
      </c>
      <c r="E566" s="199">
        <v>1598292.96</v>
      </c>
    </row>
    <row r="568" spans="2:6" ht="23.25">
      <c r="B568" s="143" t="s">
        <v>153</v>
      </c>
      <c r="C568" s="143" t="s">
        <v>277</v>
      </c>
      <c r="D568" s="143">
        <v>700</v>
      </c>
      <c r="F568" s="199">
        <v>1598292.96</v>
      </c>
    </row>
    <row r="585" spans="5:6" ht="23.25">
      <c r="E585" s="199">
        <v>1598292.96</v>
      </c>
      <c r="F585" s="199">
        <v>1598292.96</v>
      </c>
    </row>
    <row r="587" ht="23.25">
      <c r="A587" s="143" t="s">
        <v>311</v>
      </c>
    </row>
    <row r="588" ht="23.25">
      <c r="A588" s="143" t="s">
        <v>312</v>
      </c>
    </row>
    <row r="589" ht="23.25">
      <c r="A589" s="143" t="s">
        <v>313</v>
      </c>
    </row>
    <row r="590" ht="23.25">
      <c r="A590" s="143" t="s">
        <v>309</v>
      </c>
    </row>
    <row r="595" ht="23.25">
      <c r="A595" s="143" t="s">
        <v>304</v>
      </c>
    </row>
    <row r="596" ht="23.25">
      <c r="A596" s="143" t="s">
        <v>305</v>
      </c>
    </row>
    <row r="597" ht="23.25">
      <c r="A597" s="143" t="s">
        <v>252</v>
      </c>
    </row>
    <row r="598" ht="23.25">
      <c r="A598" s="143" t="s">
        <v>209</v>
      </c>
    </row>
    <row r="599" ht="23.25">
      <c r="A599" s="143" t="s">
        <v>53</v>
      </c>
    </row>
    <row r="601" spans="1:6" ht="23.25">
      <c r="A601" s="143" t="s">
        <v>211</v>
      </c>
      <c r="D601" s="143" t="s">
        <v>151</v>
      </c>
      <c r="E601" s="143" t="s">
        <v>212</v>
      </c>
      <c r="F601" s="143" t="s">
        <v>153</v>
      </c>
    </row>
    <row r="603" spans="1:5" ht="23.25">
      <c r="A603" s="143" t="s">
        <v>212</v>
      </c>
      <c r="B603" s="143" t="s">
        <v>277</v>
      </c>
      <c r="D603" s="143">
        <v>700</v>
      </c>
      <c r="E603" s="199">
        <v>49347</v>
      </c>
    </row>
    <row r="605" spans="2:6" ht="23.25">
      <c r="B605" s="143" t="s">
        <v>153</v>
      </c>
      <c r="C605" s="143" t="s">
        <v>278</v>
      </c>
      <c r="D605" s="143" t="s">
        <v>165</v>
      </c>
      <c r="F605" s="199">
        <v>49347</v>
      </c>
    </row>
    <row r="623" spans="5:6" ht="23.25">
      <c r="E623" s="199">
        <v>49347</v>
      </c>
      <c r="F623" s="199">
        <v>49347</v>
      </c>
    </row>
    <row r="625" ht="23.25">
      <c r="A625" s="143" t="s">
        <v>314</v>
      </c>
    </row>
    <row r="627" ht="23.25">
      <c r="A627" s="143" t="s">
        <v>309</v>
      </c>
    </row>
    <row r="632" ht="23.25">
      <c r="A632" s="143" t="s">
        <v>304</v>
      </c>
    </row>
    <row r="633" ht="23.25">
      <c r="A633" s="143" t="s">
        <v>305</v>
      </c>
    </row>
    <row r="634" ht="23.25">
      <c r="A634" s="143" t="s">
        <v>252</v>
      </c>
    </row>
    <row r="635" ht="23.25">
      <c r="A635" s="143" t="s">
        <v>209</v>
      </c>
    </row>
    <row r="636" ht="23.25">
      <c r="A636" s="143" t="s">
        <v>53</v>
      </c>
    </row>
    <row r="638" spans="1:6" ht="23.25">
      <c r="A638" s="143" t="s">
        <v>211</v>
      </c>
      <c r="D638" s="143" t="s">
        <v>151</v>
      </c>
      <c r="E638" s="143" t="s">
        <v>212</v>
      </c>
      <c r="F638" s="143" t="s">
        <v>153</v>
      </c>
    </row>
    <row r="640" spans="1:4" ht="23.25">
      <c r="A640" s="143" t="s">
        <v>212</v>
      </c>
      <c r="B640" s="143" t="s">
        <v>278</v>
      </c>
      <c r="D640" s="143" t="s">
        <v>165</v>
      </c>
    </row>
    <row r="642" spans="2:4" ht="23.25">
      <c r="B642" s="143" t="s">
        <v>153</v>
      </c>
      <c r="C642" s="143" t="s">
        <v>277</v>
      </c>
      <c r="D642" s="143">
        <v>700</v>
      </c>
    </row>
    <row r="655" spans="5:6" ht="23.25">
      <c r="E655" s="143" t="s">
        <v>315</v>
      </c>
      <c r="F655" s="143" t="s">
        <v>315</v>
      </c>
    </row>
    <row r="657" ht="23.25">
      <c r="A657" s="143" t="s">
        <v>316</v>
      </c>
    </row>
    <row r="658" spans="1:6" ht="23.25">
      <c r="A658" s="143" t="s">
        <v>317</v>
      </c>
      <c r="D658" s="143" t="s">
        <v>318</v>
      </c>
      <c r="F658" s="143" t="s">
        <v>319</v>
      </c>
    </row>
    <row r="659" spans="1:6" ht="23.25">
      <c r="A659" s="143" t="s">
        <v>320</v>
      </c>
      <c r="D659" s="143" t="s">
        <v>318</v>
      </c>
      <c r="F659" s="143" t="s">
        <v>319</v>
      </c>
    </row>
    <row r="660" spans="1:6" ht="23.25">
      <c r="A660" s="143" t="s">
        <v>321</v>
      </c>
      <c r="D660" s="143" t="s">
        <v>318</v>
      </c>
      <c r="F660" s="143" t="s">
        <v>319</v>
      </c>
    </row>
    <row r="661" spans="1:6" ht="23.25">
      <c r="A661" s="143" t="s">
        <v>322</v>
      </c>
      <c r="D661" s="143" t="s">
        <v>318</v>
      </c>
      <c r="F661" s="143" t="s">
        <v>319</v>
      </c>
    </row>
    <row r="662" spans="1:6" ht="23.25">
      <c r="A662" s="143" t="s">
        <v>323</v>
      </c>
      <c r="D662" s="143" t="s">
        <v>318</v>
      </c>
      <c r="F662" s="143" t="s">
        <v>319</v>
      </c>
    </row>
    <row r="664" ht="23.25">
      <c r="A664" s="143" t="s">
        <v>309</v>
      </c>
    </row>
    <row r="669" ht="23.25">
      <c r="A669" s="143" t="s">
        <v>304</v>
      </c>
    </row>
    <row r="670" ht="23.25">
      <c r="A670" s="143" t="s">
        <v>305</v>
      </c>
    </row>
    <row r="671" ht="23.25">
      <c r="A671" s="143" t="s">
        <v>252</v>
      </c>
    </row>
    <row r="672" ht="23.25">
      <c r="A672" s="143" t="s">
        <v>209</v>
      </c>
    </row>
    <row r="673" ht="23.25">
      <c r="A673" s="143" t="s">
        <v>53</v>
      </c>
    </row>
    <row r="675" spans="1:6" ht="23.25">
      <c r="A675" s="143" t="s">
        <v>211</v>
      </c>
      <c r="D675" s="143" t="s">
        <v>151</v>
      </c>
      <c r="E675" s="143" t="s">
        <v>212</v>
      </c>
      <c r="F675" s="143" t="s">
        <v>153</v>
      </c>
    </row>
    <row r="677" spans="1:5" ht="23.25">
      <c r="A677" s="143" t="s">
        <v>212</v>
      </c>
      <c r="B677" s="143" t="s">
        <v>324</v>
      </c>
      <c r="D677" s="143">
        <v>600</v>
      </c>
      <c r="E677" s="199">
        <v>10710.6</v>
      </c>
    </row>
    <row r="680" spans="2:6" ht="23.25">
      <c r="B680" s="143" t="s">
        <v>325</v>
      </c>
      <c r="C680" s="143" t="s">
        <v>188</v>
      </c>
      <c r="D680" s="143">
        <v>700</v>
      </c>
      <c r="F680" s="199">
        <v>10710.6</v>
      </c>
    </row>
    <row r="695" spans="5:6" ht="23.25">
      <c r="E695" s="199">
        <v>10710.6</v>
      </c>
      <c r="F695" s="199">
        <v>10710.6</v>
      </c>
    </row>
    <row r="697" ht="23.25">
      <c r="A697" s="143" t="s">
        <v>326</v>
      </c>
    </row>
    <row r="698" spans="1:2" ht="23.25">
      <c r="A698" s="143" t="s">
        <v>327</v>
      </c>
      <c r="B698" s="143" t="s">
        <v>328</v>
      </c>
    </row>
    <row r="699" spans="1:2" ht="23.25">
      <c r="A699" s="143" t="s">
        <v>329</v>
      </c>
      <c r="B699" s="143" t="s">
        <v>330</v>
      </c>
    </row>
    <row r="701" ht="23.25">
      <c r="A701" s="143" t="s">
        <v>309</v>
      </c>
    </row>
    <row r="706" ht="23.25">
      <c r="A706" s="143" t="s">
        <v>304</v>
      </c>
    </row>
    <row r="707" ht="23.25">
      <c r="A707" s="143" t="s">
        <v>305</v>
      </c>
    </row>
    <row r="708" ht="23.25">
      <c r="A708" s="143" t="s">
        <v>252</v>
      </c>
    </row>
    <row r="709" ht="23.25">
      <c r="A709" s="143" t="s">
        <v>209</v>
      </c>
    </row>
    <row r="710" ht="23.25">
      <c r="A710" s="143" t="s">
        <v>53</v>
      </c>
    </row>
    <row r="712" spans="1:6" ht="23.25">
      <c r="A712" s="143" t="s">
        <v>211</v>
      </c>
      <c r="D712" s="143" t="s">
        <v>151</v>
      </c>
      <c r="E712" s="143" t="s">
        <v>212</v>
      </c>
      <c r="F712" s="143" t="s">
        <v>153</v>
      </c>
    </row>
    <row r="714" spans="1:5" ht="23.25">
      <c r="A714" s="143" t="s">
        <v>212</v>
      </c>
      <c r="B714" s="143" t="s">
        <v>331</v>
      </c>
      <c r="D714" s="143">
        <v>7270</v>
      </c>
      <c r="E714" s="199">
        <v>72000</v>
      </c>
    </row>
    <row r="715" spans="2:5" ht="23.25">
      <c r="B715" s="143" t="s">
        <v>332</v>
      </c>
      <c r="D715" s="143">
        <v>7300</v>
      </c>
      <c r="E715" s="199">
        <v>97170.2</v>
      </c>
    </row>
    <row r="716" spans="2:5" ht="23.25">
      <c r="B716" s="143" t="s">
        <v>333</v>
      </c>
      <c r="D716" s="143">
        <v>7250</v>
      </c>
      <c r="E716" s="199">
        <v>216200</v>
      </c>
    </row>
    <row r="717" spans="2:5" ht="23.25">
      <c r="B717" s="143" t="s">
        <v>334</v>
      </c>
      <c r="D717" s="143">
        <v>7250</v>
      </c>
      <c r="E717" s="199">
        <v>129000</v>
      </c>
    </row>
    <row r="718" spans="2:5" ht="23.25">
      <c r="B718" s="143" t="s">
        <v>335</v>
      </c>
      <c r="D718" s="143">
        <v>7500</v>
      </c>
      <c r="E718" s="199">
        <v>1000000</v>
      </c>
    </row>
    <row r="721" spans="2:6" ht="23.25">
      <c r="B721" s="143" t="s">
        <v>325</v>
      </c>
      <c r="C721" s="143" t="s">
        <v>260</v>
      </c>
      <c r="D721" s="143">
        <v>600</v>
      </c>
      <c r="F721" s="199">
        <v>1514370.2</v>
      </c>
    </row>
    <row r="733" spans="5:6" ht="23.25">
      <c r="E733" s="199">
        <v>1514370.2</v>
      </c>
      <c r="F733" s="199">
        <v>1514370.2</v>
      </c>
    </row>
    <row r="735" ht="23.25">
      <c r="A735" s="143" t="s">
        <v>336</v>
      </c>
    </row>
    <row r="736" ht="23.25">
      <c r="B736" s="143" t="s">
        <v>337</v>
      </c>
    </row>
    <row r="738" ht="23.25">
      <c r="A738" s="143" t="s">
        <v>309</v>
      </c>
    </row>
  </sheetData>
  <mergeCells count="57">
    <mergeCell ref="A310:F310"/>
    <mergeCell ref="A311:F311"/>
    <mergeCell ref="A312:F312"/>
    <mergeCell ref="A316:C316"/>
    <mergeCell ref="A412:F412"/>
    <mergeCell ref="A413:F413"/>
    <mergeCell ref="A414:F414"/>
    <mergeCell ref="A418:C418"/>
    <mergeCell ref="A378:F378"/>
    <mergeCell ref="A379:F379"/>
    <mergeCell ref="A380:F380"/>
    <mergeCell ref="A384:C384"/>
    <mergeCell ref="A208:F208"/>
    <mergeCell ref="A209:F209"/>
    <mergeCell ref="A210:F210"/>
    <mergeCell ref="A214:C214"/>
    <mergeCell ref="A242:F242"/>
    <mergeCell ref="A243:F243"/>
    <mergeCell ref="A244:F244"/>
    <mergeCell ref="A248:C248"/>
    <mergeCell ref="A36:F36"/>
    <mergeCell ref="A37:F37"/>
    <mergeCell ref="A40:C40"/>
    <mergeCell ref="A70:F70"/>
    <mergeCell ref="A1:F1"/>
    <mergeCell ref="A3:F3"/>
    <mergeCell ref="A7:C7"/>
    <mergeCell ref="A35:F35"/>
    <mergeCell ref="A2:F2"/>
    <mergeCell ref="A175:F175"/>
    <mergeCell ref="A176:F176"/>
    <mergeCell ref="A180:C180"/>
    <mergeCell ref="A111:C111"/>
    <mergeCell ref="A140:F140"/>
    <mergeCell ref="A141:F141"/>
    <mergeCell ref="A142:F142"/>
    <mergeCell ref="A174:F174"/>
    <mergeCell ref="A145:C145"/>
    <mergeCell ref="A346:F346"/>
    <mergeCell ref="A350:C350"/>
    <mergeCell ref="A107:F107"/>
    <mergeCell ref="A108:F108"/>
    <mergeCell ref="A278:F278"/>
    <mergeCell ref="A282:C282"/>
    <mergeCell ref="A344:F344"/>
    <mergeCell ref="A345:F345"/>
    <mergeCell ref="A276:F276"/>
    <mergeCell ref="A277:F277"/>
    <mergeCell ref="A71:F71"/>
    <mergeCell ref="A72:F72"/>
    <mergeCell ref="A75:C75"/>
    <mergeCell ref="A106:F106"/>
    <mergeCell ref="A485:C485"/>
    <mergeCell ref="A446:F446"/>
    <mergeCell ref="A447:F447"/>
    <mergeCell ref="A448:F448"/>
    <mergeCell ref="A452:C452"/>
  </mergeCells>
  <printOptions/>
  <pageMargins left="0.5511811023622047" right="0.15748031496062992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K60"/>
  <sheetViews>
    <sheetView workbookViewId="0" topLeftCell="D10">
      <selection activeCell="D15" sqref="D15"/>
    </sheetView>
  </sheetViews>
  <sheetFormatPr defaultColWidth="9.140625" defaultRowHeight="12.75"/>
  <cols>
    <col min="1" max="1" width="35.8515625" style="334" customWidth="1"/>
    <col min="2" max="2" width="7.8515625" style="334" customWidth="1"/>
    <col min="3" max="4" width="14.7109375" style="334" customWidth="1"/>
    <col min="5" max="5" width="4.7109375" style="334" customWidth="1"/>
    <col min="6" max="6" width="14.7109375" style="334" customWidth="1"/>
    <col min="7" max="7" width="35.28125" style="334" customWidth="1"/>
    <col min="8" max="8" width="8.8515625" style="334" customWidth="1"/>
    <col min="9" max="11" width="15.7109375" style="334" customWidth="1"/>
    <col min="12" max="12" width="9.140625" style="334" customWidth="1"/>
    <col min="13" max="13" width="15.7109375" style="334" customWidth="1"/>
    <col min="14" max="16384" width="9.140625" style="334" customWidth="1"/>
  </cols>
  <sheetData>
    <row r="1" spans="1:11" ht="24.75" customHeight="1">
      <c r="A1" s="411" t="s">
        <v>0</v>
      </c>
      <c r="B1" s="411"/>
      <c r="C1" s="411"/>
      <c r="D1" s="411"/>
      <c r="E1" s="411"/>
      <c r="F1" s="411"/>
      <c r="G1" s="411" t="s">
        <v>0</v>
      </c>
      <c r="H1" s="411"/>
      <c r="I1" s="411"/>
      <c r="J1" s="411"/>
      <c r="K1" s="411"/>
    </row>
    <row r="2" spans="1:11" ht="24.75" customHeight="1">
      <c r="A2" s="411" t="s">
        <v>491</v>
      </c>
      <c r="B2" s="411"/>
      <c r="C2" s="411"/>
      <c r="D2" s="411"/>
      <c r="E2" s="411"/>
      <c r="F2" s="411"/>
      <c r="G2" s="411" t="str">
        <f>A2</f>
        <v>รายรับตามข้อบัญญัติงบประมาณรายจ่าย  ประจำปีงบประมาณ  พ.ศ. 2552</v>
      </c>
      <c r="H2" s="411"/>
      <c r="I2" s="411"/>
      <c r="J2" s="411"/>
      <c r="K2" s="411"/>
    </row>
    <row r="3" spans="1:11" ht="24.75" customHeight="1">
      <c r="A3" s="411" t="s">
        <v>503</v>
      </c>
      <c r="B3" s="411"/>
      <c r="C3" s="411"/>
      <c r="D3" s="411"/>
      <c r="E3" s="411"/>
      <c r="F3" s="411"/>
      <c r="G3" s="411" t="str">
        <f>A3</f>
        <v>ตั้งแต่วันที่  1  ตุลาคม  2551  ถึงวันที่  30  พฤศจิกายน  2551</v>
      </c>
      <c r="H3" s="411"/>
      <c r="I3" s="411"/>
      <c r="J3" s="411"/>
      <c r="K3" s="411"/>
    </row>
    <row r="4" spans="1:11" ht="24.75" customHeight="1">
      <c r="A4" s="335"/>
      <c r="B4" s="335"/>
      <c r="C4" s="335"/>
      <c r="D4" s="335"/>
      <c r="G4" s="335"/>
      <c r="H4" s="335"/>
      <c r="I4" s="335"/>
      <c r="J4" s="335"/>
      <c r="K4" s="335"/>
    </row>
    <row r="5" spans="1:11" ht="24.75" customHeight="1">
      <c r="A5" s="412" t="s">
        <v>2</v>
      </c>
      <c r="B5" s="336" t="s">
        <v>351</v>
      </c>
      <c r="C5" s="337" t="s">
        <v>352</v>
      </c>
      <c r="D5" s="337" t="s">
        <v>353</v>
      </c>
      <c r="E5" s="337" t="s">
        <v>354</v>
      </c>
      <c r="F5" s="337" t="s">
        <v>355</v>
      </c>
      <c r="G5" s="412" t="s">
        <v>2</v>
      </c>
      <c r="H5" s="336" t="s">
        <v>351</v>
      </c>
      <c r="I5" s="337" t="s">
        <v>3</v>
      </c>
      <c r="J5" s="337" t="s">
        <v>4</v>
      </c>
      <c r="K5" s="337" t="s">
        <v>3</v>
      </c>
    </row>
    <row r="6" spans="1:11" ht="24.75" customHeight="1">
      <c r="A6" s="413"/>
      <c r="B6" s="338" t="s">
        <v>356</v>
      </c>
      <c r="C6" s="339" t="s">
        <v>357</v>
      </c>
      <c r="D6" s="339" t="s">
        <v>6</v>
      </c>
      <c r="E6" s="339" t="s">
        <v>165</v>
      </c>
      <c r="F6" s="339" t="s">
        <v>358</v>
      </c>
      <c r="G6" s="413"/>
      <c r="H6" s="338" t="s">
        <v>356</v>
      </c>
      <c r="I6" s="339" t="s">
        <v>5</v>
      </c>
      <c r="J6" s="339" t="s">
        <v>6</v>
      </c>
      <c r="K6" s="339" t="s">
        <v>7</v>
      </c>
    </row>
    <row r="7" spans="1:11" ht="24.75" customHeight="1">
      <c r="A7" s="340" t="s">
        <v>359</v>
      </c>
      <c r="B7" s="341" t="s">
        <v>360</v>
      </c>
      <c r="C7" s="8">
        <v>202000</v>
      </c>
      <c r="D7" s="125">
        <v>45.39</v>
      </c>
      <c r="E7" s="342" t="s">
        <v>165</v>
      </c>
      <c r="F7" s="344">
        <f>C7-D7</f>
        <v>201954.61</v>
      </c>
      <c r="G7" s="340" t="s">
        <v>64</v>
      </c>
      <c r="H7" s="341" t="s">
        <v>504</v>
      </c>
      <c r="I7" s="8">
        <v>433469</v>
      </c>
      <c r="J7" s="8">
        <v>25290</v>
      </c>
      <c r="K7" s="8">
        <f aca="true" t="shared" si="0" ref="K7:K24">I7-J7</f>
        <v>408179</v>
      </c>
    </row>
    <row r="8" spans="1:11" ht="24.75" customHeight="1">
      <c r="A8" s="345" t="s">
        <v>361</v>
      </c>
      <c r="B8" s="346" t="s">
        <v>362</v>
      </c>
      <c r="C8" s="10">
        <v>44500</v>
      </c>
      <c r="D8" s="17">
        <v>1807</v>
      </c>
      <c r="E8" s="11" t="s">
        <v>165</v>
      </c>
      <c r="F8" s="347">
        <f>C8-D8</f>
        <v>42693</v>
      </c>
      <c r="G8" s="345" t="s">
        <v>64</v>
      </c>
      <c r="H8" s="346" t="s">
        <v>505</v>
      </c>
      <c r="I8" s="10">
        <v>475000</v>
      </c>
      <c r="J8" s="10">
        <v>0</v>
      </c>
      <c r="K8" s="10">
        <f>I8-J8</f>
        <v>475000</v>
      </c>
    </row>
    <row r="9" spans="1:11" ht="24.75" customHeight="1">
      <c r="A9" s="345" t="s">
        <v>363</v>
      </c>
      <c r="B9" s="346" t="s">
        <v>364</v>
      </c>
      <c r="C9" s="10">
        <v>60000</v>
      </c>
      <c r="D9" s="17">
        <v>2108.34</v>
      </c>
      <c r="E9" s="11" t="s">
        <v>165</v>
      </c>
      <c r="F9" s="348">
        <f aca="true" t="shared" si="1" ref="F9:F14">C9-D9</f>
        <v>57891.66</v>
      </c>
      <c r="G9" s="345" t="s">
        <v>167</v>
      </c>
      <c r="H9" s="346" t="s">
        <v>506</v>
      </c>
      <c r="I9" s="10">
        <v>2324060</v>
      </c>
      <c r="J9" s="17">
        <v>268420</v>
      </c>
      <c r="K9" s="10">
        <f t="shared" si="0"/>
        <v>2055640</v>
      </c>
    </row>
    <row r="10" spans="1:11" ht="24.75" customHeight="1">
      <c r="A10" s="345" t="s">
        <v>365</v>
      </c>
      <c r="B10" s="346" t="s">
        <v>366</v>
      </c>
      <c r="C10" s="10">
        <v>300000</v>
      </c>
      <c r="D10" s="10">
        <v>7693</v>
      </c>
      <c r="E10" s="11" t="s">
        <v>165</v>
      </c>
      <c r="F10" s="348">
        <f t="shared" si="1"/>
        <v>292307</v>
      </c>
      <c r="G10" s="345" t="s">
        <v>169</v>
      </c>
      <c r="H10" s="346" t="s">
        <v>507</v>
      </c>
      <c r="I10" s="10">
        <v>205080</v>
      </c>
      <c r="J10" s="17">
        <v>34240</v>
      </c>
      <c r="K10" s="10">
        <f t="shared" si="0"/>
        <v>170840</v>
      </c>
    </row>
    <row r="11" spans="1:11" ht="24.75" customHeight="1">
      <c r="A11" s="345" t="s">
        <v>367</v>
      </c>
      <c r="B11" s="346" t="s">
        <v>368</v>
      </c>
      <c r="C11" s="10">
        <v>365000</v>
      </c>
      <c r="D11" s="10">
        <v>3850</v>
      </c>
      <c r="E11" s="11" t="s">
        <v>165</v>
      </c>
      <c r="F11" s="347">
        <f t="shared" si="1"/>
        <v>361150</v>
      </c>
      <c r="G11" s="345" t="s">
        <v>171</v>
      </c>
      <c r="H11" s="346" t="s">
        <v>508</v>
      </c>
      <c r="I11" s="10">
        <v>1427640</v>
      </c>
      <c r="J11" s="10">
        <v>220471</v>
      </c>
      <c r="K11" s="17">
        <f t="shared" si="0"/>
        <v>1207169</v>
      </c>
    </row>
    <row r="12" spans="1:11" ht="24.75" customHeight="1">
      <c r="A12" s="345" t="s">
        <v>369</v>
      </c>
      <c r="B12" s="346" t="s">
        <v>370</v>
      </c>
      <c r="C12" s="10">
        <v>0</v>
      </c>
      <c r="D12" s="10">
        <v>0</v>
      </c>
      <c r="E12" s="11" t="s">
        <v>165</v>
      </c>
      <c r="F12" s="347">
        <f t="shared" si="1"/>
        <v>0</v>
      </c>
      <c r="G12" s="345" t="s">
        <v>173</v>
      </c>
      <c r="H12" s="346" t="s">
        <v>509</v>
      </c>
      <c r="I12" s="10">
        <v>1901950</v>
      </c>
      <c r="J12" s="10">
        <v>134758</v>
      </c>
      <c r="K12" s="10">
        <f t="shared" si="0"/>
        <v>1767192</v>
      </c>
    </row>
    <row r="13" spans="1:11" ht="24.75" customHeight="1">
      <c r="A13" s="345" t="s">
        <v>371</v>
      </c>
      <c r="B13" s="346" t="s">
        <v>372</v>
      </c>
      <c r="C13" s="17">
        <v>8799000</v>
      </c>
      <c r="D13" s="17">
        <v>1308623.98</v>
      </c>
      <c r="E13" s="11" t="s">
        <v>165</v>
      </c>
      <c r="F13" s="17">
        <f t="shared" si="1"/>
        <v>7490376.02</v>
      </c>
      <c r="G13" s="345" t="s">
        <v>175</v>
      </c>
      <c r="H13" s="346" t="s">
        <v>510</v>
      </c>
      <c r="I13" s="10">
        <v>1857000</v>
      </c>
      <c r="J13" s="10">
        <v>359872.33</v>
      </c>
      <c r="K13" s="10">
        <f t="shared" si="0"/>
        <v>1497127.67</v>
      </c>
    </row>
    <row r="14" spans="1:11" ht="24.75" customHeight="1">
      <c r="A14" s="349" t="s">
        <v>181</v>
      </c>
      <c r="B14" s="350" t="s">
        <v>373</v>
      </c>
      <c r="C14" s="17">
        <v>5998000</v>
      </c>
      <c r="D14" s="17">
        <v>0</v>
      </c>
      <c r="E14" s="11" t="s">
        <v>165</v>
      </c>
      <c r="F14" s="348">
        <f t="shared" si="1"/>
        <v>5998000</v>
      </c>
      <c r="G14" s="345" t="s">
        <v>175</v>
      </c>
      <c r="H14" s="346" t="s">
        <v>511</v>
      </c>
      <c r="I14" s="10">
        <v>660000</v>
      </c>
      <c r="J14" s="10">
        <v>0</v>
      </c>
      <c r="K14" s="10">
        <f>I14-J14</f>
        <v>660000</v>
      </c>
    </row>
    <row r="15" spans="1:11" ht="24.75" customHeight="1" thickBot="1">
      <c r="A15" s="335"/>
      <c r="B15" s="335"/>
      <c r="C15" s="351">
        <f>SUM(C7:C14)</f>
        <v>15768500</v>
      </c>
      <c r="D15" s="351">
        <f>SUM(D7:D14)</f>
        <v>1324127.71</v>
      </c>
      <c r="E15" s="352" t="s">
        <v>165</v>
      </c>
      <c r="F15" s="351">
        <f>SUM(F7:F14)</f>
        <v>14444372.29</v>
      </c>
      <c r="G15" s="345" t="s">
        <v>177</v>
      </c>
      <c r="H15" s="346" t="s">
        <v>512</v>
      </c>
      <c r="I15" s="10">
        <v>531800</v>
      </c>
      <c r="J15" s="17">
        <v>23457.02</v>
      </c>
      <c r="K15" s="10">
        <f t="shared" si="0"/>
        <v>508342.98</v>
      </c>
    </row>
    <row r="16" spans="6:11" ht="24.75" customHeight="1" thickTop="1">
      <c r="F16" s="353"/>
      <c r="G16" s="345" t="s">
        <v>177</v>
      </c>
      <c r="H16" s="346" t="s">
        <v>513</v>
      </c>
      <c r="I16" s="10">
        <v>313000</v>
      </c>
      <c r="J16" s="17">
        <v>0</v>
      </c>
      <c r="K16" s="10">
        <f>I16-J16</f>
        <v>313000</v>
      </c>
    </row>
    <row r="17" spans="7:11" ht="24.75" customHeight="1">
      <c r="G17" s="345" t="s">
        <v>179</v>
      </c>
      <c r="H17" s="346" t="s">
        <v>514</v>
      </c>
      <c r="I17" s="354">
        <v>435000</v>
      </c>
      <c r="J17" s="354">
        <v>58570.76</v>
      </c>
      <c r="K17" s="10">
        <f t="shared" si="0"/>
        <v>376429.24</v>
      </c>
    </row>
    <row r="18" spans="7:11" ht="23.25">
      <c r="G18" s="345" t="s">
        <v>181</v>
      </c>
      <c r="H18" s="346" t="s">
        <v>515</v>
      </c>
      <c r="I18" s="10">
        <v>282000</v>
      </c>
      <c r="J18" s="17">
        <v>0</v>
      </c>
      <c r="K18" s="10">
        <f t="shared" si="0"/>
        <v>282000</v>
      </c>
    </row>
    <row r="19" spans="7:11" ht="23.25">
      <c r="G19" s="345" t="s">
        <v>181</v>
      </c>
      <c r="H19" s="346" t="s">
        <v>516</v>
      </c>
      <c r="I19" s="10">
        <v>1423866.49</v>
      </c>
      <c r="J19" s="17">
        <v>90000</v>
      </c>
      <c r="K19" s="10">
        <f>I19-J19</f>
        <v>1333866.49</v>
      </c>
    </row>
    <row r="20" spans="7:11" ht="23.25">
      <c r="G20" s="345" t="s">
        <v>183</v>
      </c>
      <c r="H20" s="346" t="s">
        <v>517</v>
      </c>
      <c r="I20" s="10">
        <v>89900</v>
      </c>
      <c r="J20" s="17">
        <v>0</v>
      </c>
      <c r="K20" s="10">
        <f t="shared" si="0"/>
        <v>89900</v>
      </c>
    </row>
    <row r="21" spans="7:11" ht="23.25">
      <c r="G21" s="345" t="s">
        <v>184</v>
      </c>
      <c r="H21" s="346" t="s">
        <v>518</v>
      </c>
      <c r="I21" s="10">
        <v>1979913</v>
      </c>
      <c r="J21" s="17">
        <v>0</v>
      </c>
      <c r="K21" s="10">
        <f t="shared" si="0"/>
        <v>1979913</v>
      </c>
    </row>
    <row r="22" spans="7:11" ht="23.25">
      <c r="G22" s="345" t="s">
        <v>186</v>
      </c>
      <c r="H22" s="346" t="s">
        <v>519</v>
      </c>
      <c r="I22" s="17">
        <v>372000</v>
      </c>
      <c r="J22" s="17">
        <v>60000</v>
      </c>
      <c r="K22" s="17">
        <f>I22-J22</f>
        <v>312000</v>
      </c>
    </row>
    <row r="23" spans="7:11" ht="23.25">
      <c r="G23" s="349" t="s">
        <v>186</v>
      </c>
      <c r="H23" s="350" t="s">
        <v>520</v>
      </c>
      <c r="I23" s="368">
        <v>1056000</v>
      </c>
      <c r="J23" s="368">
        <v>0</v>
      </c>
      <c r="K23" s="369">
        <f>I23-J23</f>
        <v>1056000</v>
      </c>
    </row>
    <row r="24" spans="7:11" ht="24" thickBot="1">
      <c r="G24" s="335"/>
      <c r="H24" s="335"/>
      <c r="I24" s="301">
        <f>SUM(I7:I23)</f>
        <v>15767678.49</v>
      </c>
      <c r="J24" s="351">
        <f>SUM(J7:J23)</f>
        <v>1275079.11</v>
      </c>
      <c r="K24" s="301">
        <f t="shared" si="0"/>
        <v>14492599.38</v>
      </c>
    </row>
    <row r="25" ht="21.75" thickTop="1"/>
    <row r="32" spans="7:11" s="355" customFormat="1" ht="21">
      <c r="G32" s="334"/>
      <c r="H32" s="334"/>
      <c r="I32" s="334"/>
      <c r="J32" s="334"/>
      <c r="K32" s="334"/>
    </row>
    <row r="33" spans="7:11" s="355" customFormat="1" ht="21">
      <c r="G33" s="334"/>
      <c r="H33" s="334"/>
      <c r="I33" s="334"/>
      <c r="J33" s="334"/>
      <c r="K33" s="334"/>
    </row>
    <row r="34" spans="1:11" s="355" customFormat="1" ht="23.25">
      <c r="A34" s="356"/>
      <c r="B34" s="356"/>
      <c r="C34" s="356"/>
      <c r="D34" s="356"/>
      <c r="E34" s="356"/>
      <c r="F34" s="356"/>
      <c r="G34" s="334"/>
      <c r="H34" s="334"/>
      <c r="I34" s="334"/>
      <c r="J34" s="334"/>
      <c r="K34" s="334"/>
    </row>
    <row r="35" spans="1:11" s="355" customFormat="1" ht="23.25">
      <c r="A35" s="356"/>
      <c r="B35" s="356"/>
      <c r="C35" s="356"/>
      <c r="D35" s="356"/>
      <c r="E35" s="356"/>
      <c r="F35" s="356"/>
      <c r="G35" s="334"/>
      <c r="H35" s="334"/>
      <c r="I35" s="334"/>
      <c r="J35" s="334"/>
      <c r="K35" s="334"/>
    </row>
    <row r="36" spans="1:11" s="355" customFormat="1" ht="23.25">
      <c r="A36" s="356"/>
      <c r="B36" s="356"/>
      <c r="C36" s="356"/>
      <c r="D36" s="356"/>
      <c r="E36" s="356"/>
      <c r="F36" s="356"/>
      <c r="G36" s="334"/>
      <c r="H36" s="334"/>
      <c r="I36" s="334"/>
      <c r="J36" s="334"/>
      <c r="K36" s="334"/>
    </row>
    <row r="37" spans="1:4" s="355" customFormat="1" ht="23.25">
      <c r="A37" s="357"/>
      <c r="B37" s="357"/>
      <c r="C37" s="357"/>
      <c r="D37" s="357"/>
    </row>
    <row r="38" spans="1:6" s="355" customFormat="1" ht="23.25">
      <c r="A38" s="358"/>
      <c r="B38" s="359"/>
      <c r="C38" s="360"/>
      <c r="D38" s="360"/>
      <c r="E38" s="360"/>
      <c r="F38" s="360"/>
    </row>
    <row r="39" spans="1:6" s="355" customFormat="1" ht="23.25">
      <c r="A39" s="358"/>
      <c r="B39" s="359"/>
      <c r="C39" s="360"/>
      <c r="D39" s="360"/>
      <c r="E39" s="360"/>
      <c r="F39" s="360"/>
    </row>
    <row r="40" spans="1:6" s="355" customFormat="1" ht="23.25">
      <c r="A40" s="357"/>
      <c r="B40" s="361"/>
      <c r="C40" s="362"/>
      <c r="D40" s="363"/>
      <c r="E40" s="343"/>
      <c r="F40" s="364"/>
    </row>
    <row r="41" spans="1:6" s="355" customFormat="1" ht="23.25">
      <c r="A41" s="357"/>
      <c r="B41" s="361"/>
      <c r="C41" s="362"/>
      <c r="D41" s="363"/>
      <c r="E41" s="343"/>
      <c r="F41" s="365"/>
    </row>
    <row r="42" spans="1:6" s="355" customFormat="1" ht="23.25">
      <c r="A42" s="357"/>
      <c r="B42" s="361"/>
      <c r="C42" s="362"/>
      <c r="D42" s="363"/>
      <c r="E42" s="343"/>
      <c r="F42" s="364"/>
    </row>
    <row r="43" spans="1:6" s="355" customFormat="1" ht="23.25">
      <c r="A43" s="357"/>
      <c r="B43" s="361"/>
      <c r="C43" s="362"/>
      <c r="D43" s="362"/>
      <c r="E43" s="343"/>
      <c r="F43" s="364"/>
    </row>
    <row r="44" spans="1:6" s="355" customFormat="1" ht="23.25">
      <c r="A44" s="357"/>
      <c r="B44" s="361"/>
      <c r="C44" s="362"/>
      <c r="D44" s="362"/>
      <c r="E44" s="343"/>
      <c r="F44" s="365"/>
    </row>
    <row r="45" spans="1:6" s="355" customFormat="1" ht="23.25">
      <c r="A45" s="357"/>
      <c r="B45" s="361"/>
      <c r="C45" s="362"/>
      <c r="D45" s="362"/>
      <c r="E45" s="343"/>
      <c r="F45" s="365"/>
    </row>
    <row r="46" spans="1:6" s="355" customFormat="1" ht="23.25">
      <c r="A46" s="357"/>
      <c r="B46" s="361"/>
      <c r="C46" s="363"/>
      <c r="D46" s="363"/>
      <c r="E46" s="343"/>
      <c r="F46" s="363"/>
    </row>
    <row r="47" spans="1:6" s="355" customFormat="1" ht="23.25">
      <c r="A47" s="357"/>
      <c r="B47" s="361"/>
      <c r="C47" s="363"/>
      <c r="D47" s="363"/>
      <c r="E47" s="343"/>
      <c r="F47" s="364"/>
    </row>
    <row r="48" spans="1:6" s="355" customFormat="1" ht="23.25">
      <c r="A48" s="357"/>
      <c r="B48" s="357"/>
      <c r="C48" s="366"/>
      <c r="D48" s="366"/>
      <c r="E48" s="367"/>
      <c r="F48" s="366"/>
    </row>
    <row r="49" s="355" customFormat="1" ht="21"/>
    <row r="50" s="355" customFormat="1" ht="21"/>
    <row r="51" s="355" customFormat="1" ht="21"/>
    <row r="52" s="355" customFormat="1" ht="21"/>
    <row r="53" s="355" customFormat="1" ht="21"/>
    <row r="54" s="355" customFormat="1" ht="21"/>
    <row r="55" s="355" customFormat="1" ht="21"/>
    <row r="56" spans="7:11" ht="21">
      <c r="G56" s="355"/>
      <c r="H56" s="355"/>
      <c r="I56" s="355"/>
      <c r="J56" s="355"/>
      <c r="K56" s="355"/>
    </row>
    <row r="57" spans="7:11" ht="21">
      <c r="G57" s="355"/>
      <c r="H57" s="355"/>
      <c r="I57" s="355"/>
      <c r="J57" s="355"/>
      <c r="K57" s="355"/>
    </row>
    <row r="58" spans="7:11" ht="21">
      <c r="G58" s="355"/>
      <c r="H58" s="355"/>
      <c r="I58" s="355"/>
      <c r="J58" s="355"/>
      <c r="K58" s="355"/>
    </row>
    <row r="59" spans="7:11" ht="21">
      <c r="G59" s="355"/>
      <c r="H59" s="355"/>
      <c r="I59" s="355"/>
      <c r="J59" s="355"/>
      <c r="K59" s="355"/>
    </row>
    <row r="60" spans="7:11" ht="21">
      <c r="G60" s="355"/>
      <c r="H60" s="355"/>
      <c r="I60" s="355"/>
      <c r="J60" s="355"/>
      <c r="K60" s="355"/>
    </row>
  </sheetData>
  <mergeCells count="8">
    <mergeCell ref="A5:A6"/>
    <mergeCell ref="A1:F1"/>
    <mergeCell ref="A2:F2"/>
    <mergeCell ref="A3:F3"/>
    <mergeCell ref="G1:K1"/>
    <mergeCell ref="G2:K2"/>
    <mergeCell ref="G3:K3"/>
    <mergeCell ref="G5:G6"/>
  </mergeCells>
  <printOptions/>
  <pageMargins left="0.9448818897637796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2:H75"/>
  <sheetViews>
    <sheetView workbookViewId="0" topLeftCell="A1">
      <selection activeCell="E56" sqref="E56"/>
    </sheetView>
  </sheetViews>
  <sheetFormatPr defaultColWidth="9.140625" defaultRowHeight="12.75"/>
  <cols>
    <col min="1" max="2" width="16.57421875" style="207" customWidth="1"/>
    <col min="3" max="3" width="40.8515625" style="207" customWidth="1"/>
    <col min="4" max="4" width="9.7109375" style="207" customWidth="1"/>
    <col min="5" max="6" width="16.00390625" style="207" customWidth="1"/>
    <col min="7" max="16384" width="9.140625" style="207" customWidth="1"/>
  </cols>
  <sheetData>
    <row r="2" spans="1:8" ht="24">
      <c r="A2" s="204" t="s">
        <v>374</v>
      </c>
      <c r="B2" s="205"/>
      <c r="C2" s="206"/>
      <c r="D2" s="416" t="s">
        <v>498</v>
      </c>
      <c r="E2" s="416"/>
      <c r="F2" s="205"/>
      <c r="G2" s="205"/>
      <c r="H2" s="205"/>
    </row>
    <row r="3" spans="1:8" ht="24">
      <c r="A3" s="204" t="s">
        <v>375</v>
      </c>
      <c r="B3" s="205"/>
      <c r="C3" s="206"/>
      <c r="D3" s="205"/>
      <c r="E3" s="205"/>
      <c r="F3" s="205"/>
      <c r="G3" s="205"/>
      <c r="H3" s="205"/>
    </row>
    <row r="4" spans="1:8" ht="24">
      <c r="A4" s="417" t="s">
        <v>376</v>
      </c>
      <c r="B4" s="417"/>
      <c r="C4" s="417"/>
      <c r="D4" s="417"/>
      <c r="E4" s="417"/>
      <c r="F4" s="208"/>
      <c r="G4" s="208"/>
      <c r="H4" s="208"/>
    </row>
    <row r="5" spans="1:8" ht="24.75" thickBot="1">
      <c r="A5" s="418" t="s">
        <v>500</v>
      </c>
      <c r="B5" s="418"/>
      <c r="C5" s="418"/>
      <c r="D5" s="418"/>
      <c r="E5" s="418"/>
      <c r="F5" s="209"/>
      <c r="G5" s="209"/>
      <c r="H5" s="209"/>
    </row>
    <row r="6" spans="1:5" ht="27.75" customHeight="1" thickTop="1">
      <c r="A6" s="414" t="s">
        <v>377</v>
      </c>
      <c r="B6" s="415"/>
      <c r="C6" s="210"/>
      <c r="D6" s="211" t="s">
        <v>351</v>
      </c>
      <c r="E6" s="212" t="s">
        <v>378</v>
      </c>
    </row>
    <row r="7" spans="1:5" ht="27.75" customHeight="1">
      <c r="A7" s="213" t="s">
        <v>352</v>
      </c>
      <c r="B7" s="214" t="s">
        <v>379</v>
      </c>
      <c r="C7" s="215" t="s">
        <v>211</v>
      </c>
      <c r="D7" s="215" t="s">
        <v>356</v>
      </c>
      <c r="E7" s="216" t="s">
        <v>379</v>
      </c>
    </row>
    <row r="8" spans="1:5" ht="24.75" thickBot="1">
      <c r="A8" s="217" t="s">
        <v>319</v>
      </c>
      <c r="B8" s="218" t="s">
        <v>319</v>
      </c>
      <c r="C8" s="219"/>
      <c r="D8" s="219"/>
      <c r="E8" s="217" t="s">
        <v>319</v>
      </c>
    </row>
    <row r="9" spans="1:5" ht="25.5" thickBot="1" thickTop="1">
      <c r="A9" s="220"/>
      <c r="B9" s="221">
        <v>4165956.65</v>
      </c>
      <c r="C9" s="222" t="s">
        <v>380</v>
      </c>
      <c r="D9" s="223"/>
      <c r="E9" s="224">
        <v>3502088.73</v>
      </c>
    </row>
    <row r="10" spans="1:5" ht="24.75" thickTop="1">
      <c r="A10" s="225"/>
      <c r="B10" s="225"/>
      <c r="C10" s="226" t="s">
        <v>217</v>
      </c>
      <c r="D10" s="227"/>
      <c r="E10" s="225"/>
    </row>
    <row r="11" spans="1:5" ht="24">
      <c r="A11" s="183">
        <f>'รับ-จ่ายหมวดใหญ่'!C7</f>
        <v>202000</v>
      </c>
      <c r="B11" s="228">
        <v>45.39</v>
      </c>
      <c r="C11" s="227" t="s">
        <v>381</v>
      </c>
      <c r="D11" s="229" t="s">
        <v>360</v>
      </c>
      <c r="E11" s="228">
        <v>45.39</v>
      </c>
    </row>
    <row r="12" spans="1:5" ht="24">
      <c r="A12" s="183">
        <f>'รับ-จ่ายหมวดใหญ่'!C8</f>
        <v>44500</v>
      </c>
      <c r="B12" s="225">
        <v>1807</v>
      </c>
      <c r="C12" s="205" t="s">
        <v>382</v>
      </c>
      <c r="D12" s="229" t="s">
        <v>362</v>
      </c>
      <c r="E12" s="225">
        <v>959</v>
      </c>
    </row>
    <row r="13" spans="1:5" ht="24">
      <c r="A13" s="183">
        <f>'รับ-จ่ายหมวดใหญ่'!C9</f>
        <v>60000</v>
      </c>
      <c r="B13" s="228">
        <v>2108.34</v>
      </c>
      <c r="C13" s="205" t="s">
        <v>383</v>
      </c>
      <c r="D13" s="229" t="s">
        <v>364</v>
      </c>
      <c r="E13" s="228">
        <v>2108.34</v>
      </c>
    </row>
    <row r="14" spans="1:5" ht="24">
      <c r="A14" s="183">
        <f>'รับ-จ่ายหมวดใหญ่'!C10</f>
        <v>300000</v>
      </c>
      <c r="B14" s="225">
        <v>7693</v>
      </c>
      <c r="C14" s="205" t="s">
        <v>384</v>
      </c>
      <c r="D14" s="229" t="s">
        <v>366</v>
      </c>
      <c r="E14" s="225">
        <v>7693</v>
      </c>
    </row>
    <row r="15" spans="1:5" ht="24">
      <c r="A15" s="183">
        <f>'รับ-จ่ายหมวดใหญ่'!C11</f>
        <v>365000</v>
      </c>
      <c r="B15" s="225">
        <v>3850</v>
      </c>
      <c r="C15" s="205" t="s">
        <v>385</v>
      </c>
      <c r="D15" s="229" t="s">
        <v>368</v>
      </c>
      <c r="E15" s="225">
        <v>2670</v>
      </c>
    </row>
    <row r="16" spans="1:5" ht="24">
      <c r="A16" s="183">
        <f>'รับ-จ่ายหมวดใหญ่'!C12</f>
        <v>0</v>
      </c>
      <c r="B16" s="228">
        <f>'รับ-จ่ายหมวดใหญ่'!D12</f>
        <v>0</v>
      </c>
      <c r="C16" s="205" t="s">
        <v>386</v>
      </c>
      <c r="D16" s="229" t="s">
        <v>370</v>
      </c>
      <c r="E16" s="228">
        <v>0</v>
      </c>
    </row>
    <row r="17" spans="1:5" ht="24">
      <c r="A17" s="200">
        <f>'รับ-จ่ายหมวดใหญ่'!C13</f>
        <v>8799000</v>
      </c>
      <c r="B17" s="228">
        <v>1308623.98</v>
      </c>
      <c r="C17" s="205" t="s">
        <v>387</v>
      </c>
      <c r="D17" s="229" t="s">
        <v>372</v>
      </c>
      <c r="E17" s="228">
        <v>475988.61</v>
      </c>
    </row>
    <row r="18" spans="1:5" ht="24">
      <c r="A18" s="200">
        <f>'รับ-จ่ายหมวดใหญ่'!C14</f>
        <v>5998000</v>
      </c>
      <c r="B18" s="228">
        <f>'รับ-จ่ายหมวดใหญ่'!D14</f>
        <v>0</v>
      </c>
      <c r="C18" s="205" t="s">
        <v>388</v>
      </c>
      <c r="D18" s="229" t="s">
        <v>373</v>
      </c>
      <c r="E18" s="228">
        <v>0</v>
      </c>
    </row>
    <row r="19" spans="1:5" ht="24.75" thickBot="1">
      <c r="A19" s="224">
        <f>SUM(A11:A18)</f>
        <v>15768500</v>
      </c>
      <c r="B19" s="224">
        <f>SUM(B11:B18)</f>
        <v>1324127.71</v>
      </c>
      <c r="C19" s="205"/>
      <c r="D19" s="230"/>
      <c r="E19" s="231">
        <f>SUM(E11:E18)</f>
        <v>489464.33999999997</v>
      </c>
    </row>
    <row r="20" spans="1:5" ht="24.75" thickTop="1">
      <c r="A20" s="205"/>
      <c r="B20" s="228">
        <v>14173.63</v>
      </c>
      <c r="C20" s="205" t="s">
        <v>389</v>
      </c>
      <c r="D20" s="232" t="s">
        <v>202</v>
      </c>
      <c r="E20" s="233">
        <v>6556.87</v>
      </c>
    </row>
    <row r="21" spans="1:5" ht="24">
      <c r="A21" s="205"/>
      <c r="B21" s="225">
        <v>10000</v>
      </c>
      <c r="C21" s="205" t="s">
        <v>390</v>
      </c>
      <c r="D21" s="229" t="s">
        <v>165</v>
      </c>
      <c r="E21" s="225">
        <v>0</v>
      </c>
    </row>
    <row r="22" spans="1:5" ht="24">
      <c r="A22" s="205"/>
      <c r="B22" s="225">
        <v>114417</v>
      </c>
      <c r="C22" s="227" t="s">
        <v>391</v>
      </c>
      <c r="D22" s="232" t="s">
        <v>392</v>
      </c>
      <c r="E22" s="228">
        <v>18200</v>
      </c>
    </row>
    <row r="23" spans="1:5" ht="24">
      <c r="A23" s="205"/>
      <c r="B23" s="235">
        <v>19770</v>
      </c>
      <c r="C23" s="227" t="s">
        <v>393</v>
      </c>
      <c r="D23" s="236" t="s">
        <v>189</v>
      </c>
      <c r="E23" s="237">
        <v>0</v>
      </c>
    </row>
    <row r="24" spans="1:5" ht="24">
      <c r="A24" s="205"/>
      <c r="B24" s="238"/>
      <c r="C24" s="227"/>
      <c r="D24" s="239"/>
      <c r="E24" s="228"/>
    </row>
    <row r="25" spans="1:5" ht="24">
      <c r="A25" s="205"/>
      <c r="B25" s="238"/>
      <c r="C25" s="227"/>
      <c r="D25" s="239"/>
      <c r="E25" s="228"/>
    </row>
    <row r="26" spans="1:5" ht="24">
      <c r="A26" s="205"/>
      <c r="B26" s="238"/>
      <c r="C26" s="227"/>
      <c r="D26" s="239"/>
      <c r="E26" s="228"/>
    </row>
    <row r="27" spans="1:5" ht="24">
      <c r="A27" s="205"/>
      <c r="B27" s="238"/>
      <c r="C27" s="227"/>
      <c r="D27" s="239"/>
      <c r="E27" s="228"/>
    </row>
    <row r="28" spans="1:5" ht="24">
      <c r="A28" s="205"/>
      <c r="B28" s="240"/>
      <c r="C28" s="227"/>
      <c r="D28" s="239"/>
      <c r="E28" s="237"/>
    </row>
    <row r="29" spans="1:5" ht="24">
      <c r="A29" s="205"/>
      <c r="B29" s="241">
        <f>SUM(B20:B28)</f>
        <v>158360.63</v>
      </c>
      <c r="C29" s="205"/>
      <c r="D29" s="242"/>
      <c r="E29" s="241">
        <f>SUM(E20:E28)</f>
        <v>24756.87</v>
      </c>
    </row>
    <row r="30" spans="1:5" ht="24.75" thickBot="1">
      <c r="A30" s="205"/>
      <c r="B30" s="224">
        <f>B19+B29</f>
        <v>1482488.3399999999</v>
      </c>
      <c r="C30" s="243" t="s">
        <v>395</v>
      </c>
      <c r="D30" s="234"/>
      <c r="E30" s="224">
        <f>E19+E29</f>
        <v>514221.20999999996</v>
      </c>
    </row>
    <row r="31" spans="1:5" ht="24.75" thickTop="1">
      <c r="A31" s="205"/>
      <c r="B31" s="261"/>
      <c r="C31" s="243"/>
      <c r="D31" s="234"/>
      <c r="E31" s="261"/>
    </row>
    <row r="32" spans="1:5" ht="24">
      <c r="A32" s="205"/>
      <c r="B32" s="261"/>
      <c r="C32" s="243"/>
      <c r="D32" s="234"/>
      <c r="E32" s="261"/>
    </row>
    <row r="33" spans="1:5" ht="24">
      <c r="A33" s="205"/>
      <c r="B33" s="261"/>
      <c r="C33" s="243"/>
      <c r="D33" s="234"/>
      <c r="E33" s="261"/>
    </row>
    <row r="34" spans="1:5" ht="24">
      <c r="A34" s="205"/>
      <c r="B34" s="261"/>
      <c r="C34" s="243"/>
      <c r="D34" s="234"/>
      <c r="E34" s="261"/>
    </row>
    <row r="35" spans="1:5" ht="24">
      <c r="A35" s="205"/>
      <c r="B35" s="261"/>
      <c r="C35" s="243"/>
      <c r="D35" s="234"/>
      <c r="E35" s="261"/>
    </row>
    <row r="36" spans="1:5" ht="24">
      <c r="A36" s="205"/>
      <c r="B36" s="261"/>
      <c r="C36" s="243"/>
      <c r="D36" s="234"/>
      <c r="E36" s="261"/>
    </row>
    <row r="37" spans="1:5" ht="24">
      <c r="A37" s="244" t="s">
        <v>396</v>
      </c>
      <c r="B37" s="245"/>
      <c r="C37" s="246"/>
      <c r="D37" s="246"/>
      <c r="E37" s="246"/>
    </row>
    <row r="38" spans="1:5" ht="20.25" customHeight="1" thickBot="1">
      <c r="A38" s="419" t="s">
        <v>397</v>
      </c>
      <c r="B38" s="419"/>
      <c r="C38" s="419"/>
      <c r="D38" s="419"/>
      <c r="E38" s="419"/>
    </row>
    <row r="39" spans="1:5" ht="27.75" customHeight="1" thickTop="1">
      <c r="A39" s="414" t="s">
        <v>377</v>
      </c>
      <c r="B39" s="415"/>
      <c r="C39" s="210"/>
      <c r="D39" s="211" t="s">
        <v>351</v>
      </c>
      <c r="E39" s="212" t="s">
        <v>378</v>
      </c>
    </row>
    <row r="40" spans="1:5" ht="24">
      <c r="A40" s="213" t="s">
        <v>352</v>
      </c>
      <c r="B40" s="214" t="s">
        <v>379</v>
      </c>
      <c r="C40" s="215" t="s">
        <v>211</v>
      </c>
      <c r="D40" s="215" t="s">
        <v>356</v>
      </c>
      <c r="E40" s="213" t="s">
        <v>379</v>
      </c>
    </row>
    <row r="41" spans="1:5" ht="24.75" thickBot="1">
      <c r="A41" s="217" t="s">
        <v>319</v>
      </c>
      <c r="B41" s="218" t="s">
        <v>319</v>
      </c>
      <c r="C41" s="219"/>
      <c r="D41" s="219"/>
      <c r="E41" s="217" t="s">
        <v>319</v>
      </c>
    </row>
    <row r="42" spans="1:5" ht="24.75" thickTop="1">
      <c r="A42" s="220"/>
      <c r="B42" s="247"/>
      <c r="C42" s="226" t="s">
        <v>398</v>
      </c>
      <c r="D42" s="248"/>
      <c r="E42" s="233"/>
    </row>
    <row r="43" spans="1:5" ht="24">
      <c r="A43" s="183">
        <f>'รับ-จ่ายหมวดใหญ่'!I7+'รับ-จ่ายหมวดใหญ่'!I8</f>
        <v>908469</v>
      </c>
      <c r="B43" s="228">
        <v>25290</v>
      </c>
      <c r="C43" s="249" t="s">
        <v>399</v>
      </c>
      <c r="D43" s="229" t="s">
        <v>166</v>
      </c>
      <c r="E43" s="228">
        <v>10256</v>
      </c>
    </row>
    <row r="44" spans="1:5" ht="24">
      <c r="A44" s="183">
        <f>'รับ-จ่ายหมวดใหญ่'!I9</f>
        <v>2324060</v>
      </c>
      <c r="B44" s="225">
        <v>268420</v>
      </c>
      <c r="C44" s="205" t="s">
        <v>400</v>
      </c>
      <c r="D44" s="250">
        <v>100</v>
      </c>
      <c r="E44" s="225">
        <v>134210</v>
      </c>
    </row>
    <row r="45" spans="1:5" ht="24">
      <c r="A45" s="183">
        <f>'รับ-จ่ายหมวดใหญ่'!I10</f>
        <v>205080</v>
      </c>
      <c r="B45" s="225">
        <v>34240</v>
      </c>
      <c r="C45" s="205" t="s">
        <v>401</v>
      </c>
      <c r="D45" s="250">
        <v>120</v>
      </c>
      <c r="E45" s="225">
        <v>17120</v>
      </c>
    </row>
    <row r="46" spans="1:5" ht="24">
      <c r="A46" s="183">
        <f>'รับ-จ่ายหมวดใหญ่'!I11</f>
        <v>1427640</v>
      </c>
      <c r="B46" s="225">
        <v>220471</v>
      </c>
      <c r="C46" s="205" t="s">
        <v>402</v>
      </c>
      <c r="D46" s="250">
        <v>130</v>
      </c>
      <c r="E46" s="225">
        <v>109701</v>
      </c>
    </row>
    <row r="47" spans="1:5" ht="24">
      <c r="A47" s="183">
        <f>'รับ-จ่ายหมวดใหญ่'!I12</f>
        <v>1901950</v>
      </c>
      <c r="B47" s="225">
        <v>134758</v>
      </c>
      <c r="C47" s="205" t="s">
        <v>403</v>
      </c>
      <c r="D47" s="250">
        <v>200</v>
      </c>
      <c r="E47" s="225">
        <v>70136</v>
      </c>
    </row>
    <row r="48" spans="1:5" ht="24">
      <c r="A48" s="183">
        <f>'รับ-จ่ายหมวดใหญ่'!I13+'รับ-จ่ายหมวดใหญ่'!I14</f>
        <v>2517000</v>
      </c>
      <c r="B48" s="225">
        <v>359872.33</v>
      </c>
      <c r="C48" s="205" t="s">
        <v>404</v>
      </c>
      <c r="D48" s="250">
        <v>250</v>
      </c>
      <c r="E48" s="225">
        <v>78131.78</v>
      </c>
    </row>
    <row r="49" spans="1:5" ht="24">
      <c r="A49" s="183">
        <f>'รับ-จ่ายหมวดใหญ่'!I15+'รับ-จ่ายหมวดใหญ่'!I16</f>
        <v>844800</v>
      </c>
      <c r="B49" s="228">
        <v>23457.02</v>
      </c>
      <c r="C49" s="205" t="s">
        <v>405</v>
      </c>
      <c r="D49" s="250">
        <v>270</v>
      </c>
      <c r="E49" s="228">
        <v>12019.26</v>
      </c>
    </row>
    <row r="50" spans="1:5" ht="24">
      <c r="A50" s="202">
        <f>'รับ-จ่ายหมวดใหญ่'!I17</f>
        <v>435000</v>
      </c>
      <c r="B50" s="225">
        <v>58570.76</v>
      </c>
      <c r="C50" s="205" t="s">
        <v>406</v>
      </c>
      <c r="D50" s="250">
        <v>300</v>
      </c>
      <c r="E50" s="225">
        <v>32412.72</v>
      </c>
    </row>
    <row r="51" spans="1:5" ht="24">
      <c r="A51" s="183">
        <f>'รับ-จ่ายหมวดใหญ่'!I18+'รับ-จ่ายหมวดใหญ่'!I19</f>
        <v>1705866.49</v>
      </c>
      <c r="B51" s="228">
        <v>90000</v>
      </c>
      <c r="C51" s="205" t="s">
        <v>388</v>
      </c>
      <c r="D51" s="250">
        <v>400</v>
      </c>
      <c r="E51" s="228">
        <v>90000</v>
      </c>
    </row>
    <row r="52" spans="1:5" ht="24">
      <c r="A52" s="183">
        <f>'รับ-จ่ายหมวดใหญ่'!I20</f>
        <v>89900</v>
      </c>
      <c r="B52" s="228">
        <f>'รับ-จ่ายหมวดใหญ่'!J20</f>
        <v>0</v>
      </c>
      <c r="C52" s="205" t="s">
        <v>407</v>
      </c>
      <c r="D52" s="250">
        <v>450</v>
      </c>
      <c r="E52" s="228">
        <v>0</v>
      </c>
    </row>
    <row r="53" spans="1:5" ht="24">
      <c r="A53" s="183">
        <f>'รับ-จ่ายหมวดใหญ่'!I21</f>
        <v>1979913</v>
      </c>
      <c r="B53" s="228">
        <f>'รับ-จ่ายหมวดใหญ่'!J21</f>
        <v>0</v>
      </c>
      <c r="C53" s="205" t="s">
        <v>408</v>
      </c>
      <c r="D53" s="250">
        <v>500</v>
      </c>
      <c r="E53" s="228">
        <v>0</v>
      </c>
    </row>
    <row r="54" spans="1:5" ht="24">
      <c r="A54" s="203">
        <f>'รับ-จ่ายหมวดใหญ่'!I22+'รับ-จ่ายหมวดใหญ่'!I23</f>
        <v>1428000</v>
      </c>
      <c r="B54" s="228">
        <v>60000</v>
      </c>
      <c r="C54" s="205" t="s">
        <v>409</v>
      </c>
      <c r="D54" s="250">
        <v>550</v>
      </c>
      <c r="E54" s="228">
        <v>30000</v>
      </c>
    </row>
    <row r="55" spans="1:5" ht="24.75" thickBot="1">
      <c r="A55" s="224">
        <f>SUM(A43:A54)</f>
        <v>15767678.49</v>
      </c>
      <c r="B55" s="224">
        <f>SUM(B43:B54)</f>
        <v>1275079.11</v>
      </c>
      <c r="C55" s="205"/>
      <c r="D55" s="230"/>
      <c r="E55" s="224">
        <f>SUM(E43:E54)</f>
        <v>583986.76</v>
      </c>
    </row>
    <row r="56" spans="1:5" ht="24.75" thickTop="1">
      <c r="A56" s="251"/>
      <c r="B56" s="228">
        <v>15973.88</v>
      </c>
      <c r="C56" s="205" t="s">
        <v>410</v>
      </c>
      <c r="D56" s="250">
        <v>900</v>
      </c>
      <c r="E56" s="228">
        <v>7616.76</v>
      </c>
    </row>
    <row r="57" spans="1:6" ht="24">
      <c r="A57" s="252"/>
      <c r="B57" s="228">
        <v>130937</v>
      </c>
      <c r="C57" s="205" t="s">
        <v>391</v>
      </c>
      <c r="D57" s="229" t="s">
        <v>392</v>
      </c>
      <c r="E57" s="228">
        <v>34720</v>
      </c>
      <c r="F57" s="330"/>
    </row>
    <row r="58" spans="1:6" ht="24">
      <c r="A58" s="252"/>
      <c r="B58" s="237">
        <v>836591.8</v>
      </c>
      <c r="C58" s="205" t="s">
        <v>411</v>
      </c>
      <c r="D58" s="232" t="s">
        <v>206</v>
      </c>
      <c r="E58" s="237">
        <v>123.22</v>
      </c>
      <c r="F58" s="330"/>
    </row>
    <row r="59" spans="1:6" ht="24">
      <c r="A59" s="252"/>
      <c r="B59" s="228"/>
      <c r="C59" s="205"/>
      <c r="D59" s="327"/>
      <c r="E59" s="228"/>
      <c r="F59" s="330"/>
    </row>
    <row r="60" spans="1:5" ht="24">
      <c r="A60" s="252"/>
      <c r="B60" s="225"/>
      <c r="C60" s="227"/>
      <c r="D60" s="328"/>
      <c r="E60" s="228"/>
    </row>
    <row r="61" spans="1:5" ht="24">
      <c r="A61" s="252"/>
      <c r="B61" s="225"/>
      <c r="C61" s="227"/>
      <c r="D61" s="328"/>
      <c r="E61" s="228"/>
    </row>
    <row r="62" spans="1:5" ht="20.25" customHeight="1">
      <c r="A62" s="252"/>
      <c r="B62" s="238"/>
      <c r="C62" s="227"/>
      <c r="D62" s="328"/>
      <c r="E62" s="228"/>
    </row>
    <row r="63" spans="1:5" ht="24">
      <c r="A63" s="252"/>
      <c r="B63" s="241">
        <f>SUM(B56:B62)</f>
        <v>983502.68</v>
      </c>
      <c r="C63" s="205"/>
      <c r="D63" s="253"/>
      <c r="E63" s="241">
        <f>SUM(E56:E62)</f>
        <v>42459.98</v>
      </c>
    </row>
    <row r="64" spans="1:5" ht="24">
      <c r="A64" s="252"/>
      <c r="B64" s="254">
        <f>B55+B63</f>
        <v>2258581.79</v>
      </c>
      <c r="C64" s="243" t="s">
        <v>412</v>
      </c>
      <c r="D64" s="205"/>
      <c r="E64" s="254">
        <f>E55+E63</f>
        <v>626446.74</v>
      </c>
    </row>
    <row r="65" spans="1:5" ht="24">
      <c r="A65" s="252"/>
      <c r="B65" s="255"/>
      <c r="C65" s="256" t="s">
        <v>413</v>
      </c>
      <c r="D65" s="205"/>
      <c r="E65" s="255"/>
    </row>
    <row r="66" spans="1:7" ht="24">
      <c r="A66" s="252"/>
      <c r="B66" s="257" t="s">
        <v>501</v>
      </c>
      <c r="C66" s="256" t="s">
        <v>414</v>
      </c>
      <c r="D66" s="205"/>
      <c r="E66" s="257" t="s">
        <v>502</v>
      </c>
      <c r="F66" s="258">
        <f>B30-B64</f>
        <v>-776093.4500000002</v>
      </c>
      <c r="G66" s="207" t="s">
        <v>415</v>
      </c>
    </row>
    <row r="67" spans="1:7" ht="24">
      <c r="A67" s="252"/>
      <c r="B67" s="237"/>
      <c r="C67" s="256" t="s">
        <v>416</v>
      </c>
      <c r="D67" s="205"/>
      <c r="E67" s="235"/>
      <c r="F67" s="258">
        <f>E30-E64</f>
        <v>-112225.53000000003</v>
      </c>
      <c r="G67" s="207" t="s">
        <v>417</v>
      </c>
    </row>
    <row r="68" spans="1:5" ht="24.75" thickBot="1">
      <c r="A68" s="252"/>
      <c r="B68" s="259">
        <f>B9+B30-B64</f>
        <v>3389863.2</v>
      </c>
      <c r="C68" s="243" t="s">
        <v>418</v>
      </c>
      <c r="D68" s="205"/>
      <c r="E68" s="224">
        <f>E9+E30-E64</f>
        <v>3389863.2</v>
      </c>
    </row>
    <row r="69" spans="1:5" ht="24.75" thickTop="1">
      <c r="A69" s="234"/>
      <c r="B69" s="260"/>
      <c r="C69" s="243"/>
      <c r="D69" s="205"/>
      <c r="E69" s="261"/>
    </row>
    <row r="70" spans="1:5" ht="24">
      <c r="A70" s="234"/>
      <c r="B70" s="260"/>
      <c r="C70" s="243"/>
      <c r="D70" s="205"/>
      <c r="E70" s="261"/>
    </row>
    <row r="71" spans="1:5" ht="24">
      <c r="A71" s="234"/>
      <c r="B71" s="260"/>
      <c r="C71" s="243"/>
      <c r="D71" s="205"/>
      <c r="E71" s="261"/>
    </row>
    <row r="72" spans="1:5" ht="24">
      <c r="A72" s="234"/>
      <c r="B72" s="260"/>
      <c r="C72" s="243"/>
      <c r="D72" s="205"/>
      <c r="E72" s="261"/>
    </row>
    <row r="73" spans="1:5" ht="24">
      <c r="A73" s="234"/>
      <c r="B73" s="260"/>
      <c r="C73" s="332"/>
      <c r="D73" s="205"/>
      <c r="E73" s="261"/>
    </row>
    <row r="74" ht="24">
      <c r="C74" s="331"/>
    </row>
    <row r="75" ht="24">
      <c r="C75" s="258"/>
    </row>
  </sheetData>
  <mergeCells count="6">
    <mergeCell ref="A39:B39"/>
    <mergeCell ref="A6:B6"/>
    <mergeCell ref="D2:E2"/>
    <mergeCell ref="A4:E4"/>
    <mergeCell ref="A5:E5"/>
    <mergeCell ref="A38:E38"/>
  </mergeCells>
  <printOptions/>
  <pageMargins left="0.7480314960629921" right="0.15748031496062992" top="0.1968503937007874" bottom="0.1968503937007874" header="0.5118110236220472" footer="0.5118110236220472"/>
  <pageSetup horizontalDpi="180" verticalDpi="18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H14" sqref="H14"/>
    </sheetView>
  </sheetViews>
  <sheetFormatPr defaultColWidth="9.140625" defaultRowHeight="12.75"/>
  <cols>
    <col min="1" max="1" width="3.00390625" style="262" customWidth="1"/>
    <col min="2" max="2" width="37.8515625" style="262" customWidth="1"/>
    <col min="3" max="3" width="10.7109375" style="262" customWidth="1"/>
    <col min="4" max="4" width="13.7109375" style="262" customWidth="1"/>
    <col min="5" max="5" width="4.28125" style="262" customWidth="1"/>
    <col min="6" max="6" width="13.7109375" style="262" customWidth="1"/>
    <col min="7" max="7" width="4.28125" style="262" customWidth="1"/>
    <col min="8" max="8" width="11.140625" style="262" customWidth="1"/>
    <col min="9" max="9" width="14.00390625" style="262" customWidth="1"/>
    <col min="10" max="16384" width="9.140625" style="262" customWidth="1"/>
  </cols>
  <sheetData>
    <row r="1" spans="1:7" ht="27" customHeight="1">
      <c r="A1" s="422" t="s">
        <v>419</v>
      </c>
      <c r="B1" s="422"/>
      <c r="C1" s="422"/>
      <c r="D1" s="422"/>
      <c r="E1" s="422"/>
      <c r="F1" s="422"/>
      <c r="G1" s="422"/>
    </row>
    <row r="2" spans="1:7" ht="27" customHeight="1">
      <c r="A2" s="423" t="s">
        <v>433</v>
      </c>
      <c r="B2" s="422"/>
      <c r="C2" s="422"/>
      <c r="D2" s="422"/>
      <c r="E2" s="422"/>
      <c r="F2" s="422"/>
      <c r="G2" s="422"/>
    </row>
    <row r="3" spans="1:7" ht="27" customHeight="1">
      <c r="A3" s="422" t="s">
        <v>499</v>
      </c>
      <c r="B3" s="422"/>
      <c r="C3" s="422"/>
      <c r="D3" s="422"/>
      <c r="E3" s="422"/>
      <c r="F3" s="422"/>
      <c r="G3" s="422"/>
    </row>
    <row r="4" spans="1:7" ht="27" customHeight="1">
      <c r="A4" s="422" t="s">
        <v>521</v>
      </c>
      <c r="B4" s="422"/>
      <c r="C4" s="422"/>
      <c r="D4" s="422"/>
      <c r="E4" s="422"/>
      <c r="F4" s="422"/>
      <c r="G4" s="422"/>
    </row>
    <row r="5" spans="1:7" ht="27" customHeight="1">
      <c r="A5" s="423" t="s">
        <v>420</v>
      </c>
      <c r="B5" s="423"/>
      <c r="C5" s="423"/>
      <c r="D5" s="423"/>
      <c r="E5" s="423"/>
      <c r="F5" s="423"/>
      <c r="G5" s="423"/>
    </row>
    <row r="6" ht="27" customHeight="1"/>
    <row r="7" spans="1:7" ht="27" customHeight="1">
      <c r="A7" s="424" t="s">
        <v>2</v>
      </c>
      <c r="B7" s="424"/>
      <c r="C7" s="263" t="s">
        <v>151</v>
      </c>
      <c r="D7" s="424" t="s">
        <v>421</v>
      </c>
      <c r="E7" s="424"/>
      <c r="F7" s="424" t="s">
        <v>422</v>
      </c>
      <c r="G7" s="424"/>
    </row>
    <row r="8" spans="1:7" ht="27" customHeight="1">
      <c r="A8" s="264" t="s">
        <v>423</v>
      </c>
      <c r="B8" s="265"/>
      <c r="C8" s="266">
        <v>900</v>
      </c>
      <c r="D8" s="429"/>
      <c r="E8" s="430"/>
      <c r="F8" s="429"/>
      <c r="G8" s="430"/>
    </row>
    <row r="9" spans="1:7" ht="27" customHeight="1">
      <c r="A9" s="267"/>
      <c r="B9" s="268" t="s">
        <v>424</v>
      </c>
      <c r="C9" s="269">
        <v>902</v>
      </c>
      <c r="D9" s="427">
        <v>7616.76</v>
      </c>
      <c r="E9" s="428"/>
      <c r="F9" s="427">
        <v>12861.88</v>
      </c>
      <c r="G9" s="428"/>
    </row>
    <row r="10" spans="1:7" ht="27" customHeight="1">
      <c r="A10" s="267"/>
      <c r="B10" s="268" t="s">
        <v>425</v>
      </c>
      <c r="C10" s="269">
        <v>903</v>
      </c>
      <c r="D10" s="431">
        <v>0</v>
      </c>
      <c r="E10" s="432"/>
      <c r="F10" s="427">
        <v>3112</v>
      </c>
      <c r="G10" s="428"/>
    </row>
    <row r="11" spans="1:7" ht="27" customHeight="1">
      <c r="A11" s="267"/>
      <c r="B11" s="270"/>
      <c r="C11" s="269"/>
      <c r="D11" s="435"/>
      <c r="E11" s="436"/>
      <c r="F11" s="435"/>
      <c r="G11" s="436"/>
    </row>
    <row r="12" spans="1:9" ht="27" customHeight="1" thickBot="1">
      <c r="A12" s="420" t="s">
        <v>426</v>
      </c>
      <c r="B12" s="421"/>
      <c r="C12" s="271"/>
      <c r="D12" s="433">
        <f>SUM(D9:D11)</f>
        <v>7616.76</v>
      </c>
      <c r="E12" s="434"/>
      <c r="F12" s="433">
        <f>SUM(F9:F11)</f>
        <v>15973.88</v>
      </c>
      <c r="G12" s="434"/>
      <c r="H12" s="329">
        <f>D12</f>
        <v>7616.76</v>
      </c>
      <c r="I12" s="329">
        <f>F12</f>
        <v>15973.88</v>
      </c>
    </row>
    <row r="13" ht="27" customHeight="1" thickTop="1">
      <c r="B13" s="272"/>
    </row>
    <row r="14" ht="27" customHeight="1">
      <c r="B14" s="272"/>
    </row>
    <row r="15" ht="27" customHeight="1">
      <c r="B15" s="272"/>
    </row>
    <row r="16" ht="27" customHeight="1">
      <c r="B16" s="272"/>
    </row>
    <row r="17" ht="27" customHeight="1">
      <c r="B17" s="272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spans="1:7" ht="27" customHeight="1">
      <c r="A28" s="422" t="s">
        <v>419</v>
      </c>
      <c r="B28" s="422"/>
      <c r="C28" s="422"/>
      <c r="D28" s="422"/>
      <c r="E28" s="422"/>
      <c r="F28" s="422"/>
      <c r="G28" s="422"/>
    </row>
    <row r="29" spans="1:7" ht="27" customHeight="1">
      <c r="A29" s="423" t="s">
        <v>433</v>
      </c>
      <c r="B29" s="422"/>
      <c r="C29" s="422"/>
      <c r="D29" s="422"/>
      <c r="E29" s="422"/>
      <c r="F29" s="422"/>
      <c r="G29" s="422"/>
    </row>
    <row r="30" spans="1:7" ht="27" customHeight="1">
      <c r="A30" s="422" t="str">
        <f>A3</f>
        <v>ประจำปีงบประมาณ  พ.ศ.  2552</v>
      </c>
      <c r="B30" s="422"/>
      <c r="C30" s="422"/>
      <c r="D30" s="422"/>
      <c r="E30" s="422"/>
      <c r="F30" s="422"/>
      <c r="G30" s="422"/>
    </row>
    <row r="31" spans="1:7" ht="27" customHeight="1">
      <c r="A31" s="422" t="str">
        <f>A4</f>
        <v>ประจำเดือน  พฤศจิกายน  2551</v>
      </c>
      <c r="B31" s="422"/>
      <c r="C31" s="422"/>
      <c r="D31" s="422"/>
      <c r="E31" s="422"/>
      <c r="F31" s="422"/>
      <c r="G31" s="422"/>
    </row>
    <row r="32" spans="1:7" ht="27" customHeight="1">
      <c r="A32" s="423" t="s">
        <v>420</v>
      </c>
      <c r="B32" s="423"/>
      <c r="C32" s="423"/>
      <c r="D32" s="423"/>
      <c r="E32" s="423"/>
      <c r="F32" s="423"/>
      <c r="G32" s="423"/>
    </row>
    <row r="33" ht="27" customHeight="1"/>
    <row r="34" spans="1:7" ht="27" customHeight="1">
      <c r="A34" s="424" t="s">
        <v>2</v>
      </c>
      <c r="B34" s="424"/>
      <c r="C34" s="263" t="s">
        <v>151</v>
      </c>
      <c r="D34" s="424" t="s">
        <v>427</v>
      </c>
      <c r="E34" s="424"/>
      <c r="F34" s="424" t="s">
        <v>428</v>
      </c>
      <c r="G34" s="424"/>
    </row>
    <row r="35" spans="1:7" ht="27" customHeight="1">
      <c r="A35" s="264" t="s">
        <v>423</v>
      </c>
      <c r="B35" s="265"/>
      <c r="C35" s="266">
        <v>900</v>
      </c>
      <c r="D35" s="425"/>
      <c r="E35" s="426"/>
      <c r="F35" s="425"/>
      <c r="G35" s="426"/>
    </row>
    <row r="36" spans="1:7" ht="27" customHeight="1">
      <c r="A36" s="267"/>
      <c r="B36" s="268" t="s">
        <v>424</v>
      </c>
      <c r="C36" s="269">
        <v>902</v>
      </c>
      <c r="D36" s="427">
        <v>286.26</v>
      </c>
      <c r="E36" s="428"/>
      <c r="F36" s="427">
        <v>7903.02</v>
      </c>
      <c r="G36" s="428"/>
    </row>
    <row r="37" spans="1:7" ht="27" customHeight="1">
      <c r="A37" s="267"/>
      <c r="B37" s="268" t="s">
        <v>522</v>
      </c>
      <c r="C37" s="269">
        <v>903</v>
      </c>
      <c r="D37" s="427">
        <v>6265</v>
      </c>
      <c r="E37" s="428"/>
      <c r="F37" s="427">
        <v>6265</v>
      </c>
      <c r="G37" s="428"/>
    </row>
    <row r="38" spans="1:7" ht="27" customHeight="1">
      <c r="A38" s="267"/>
      <c r="B38" s="268" t="s">
        <v>524</v>
      </c>
      <c r="C38" s="269">
        <v>906</v>
      </c>
      <c r="D38" s="427">
        <v>2.55</v>
      </c>
      <c r="E38" s="428"/>
      <c r="F38" s="427">
        <v>2.55</v>
      </c>
      <c r="G38" s="428"/>
    </row>
    <row r="39" spans="1:7" ht="27" customHeight="1">
      <c r="A39" s="267"/>
      <c r="B39" s="268" t="s">
        <v>523</v>
      </c>
      <c r="C39" s="269">
        <v>907</v>
      </c>
      <c r="D39" s="427">
        <v>3.06</v>
      </c>
      <c r="E39" s="428"/>
      <c r="F39" s="427">
        <v>3.06</v>
      </c>
      <c r="G39" s="428"/>
    </row>
    <row r="40" spans="1:7" ht="27" customHeight="1">
      <c r="A40" s="267"/>
      <c r="C40" s="269"/>
      <c r="D40" s="427"/>
      <c r="E40" s="428"/>
      <c r="F40" s="427"/>
      <c r="G40" s="428"/>
    </row>
    <row r="41" spans="1:9" ht="27" customHeight="1" thickBot="1">
      <c r="A41" s="420" t="s">
        <v>429</v>
      </c>
      <c r="B41" s="421"/>
      <c r="C41" s="271"/>
      <c r="D41" s="433">
        <f>SUM(D36:D40)</f>
        <v>6556.870000000001</v>
      </c>
      <c r="E41" s="434"/>
      <c r="F41" s="433">
        <f>SUM(F36:F40)</f>
        <v>14173.63</v>
      </c>
      <c r="G41" s="434"/>
      <c r="H41" s="329">
        <f>D41</f>
        <v>6556.870000000001</v>
      </c>
      <c r="I41" s="329">
        <f>F41</f>
        <v>14173.63</v>
      </c>
    </row>
    <row r="42" ht="27" customHeight="1" thickTop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spans="1:7" ht="27" customHeight="1">
      <c r="A58" s="422" t="s">
        <v>419</v>
      </c>
      <c r="B58" s="422"/>
      <c r="C58" s="422"/>
      <c r="D58" s="422"/>
      <c r="E58" s="422"/>
      <c r="F58" s="422"/>
      <c r="G58" s="422"/>
    </row>
    <row r="59" spans="1:7" ht="27" customHeight="1">
      <c r="A59" s="422" t="s">
        <v>430</v>
      </c>
      <c r="B59" s="422"/>
      <c r="C59" s="422"/>
      <c r="D59" s="422"/>
      <c r="E59" s="422"/>
      <c r="F59" s="422"/>
      <c r="G59" s="422"/>
    </row>
    <row r="60" spans="1:7" ht="23.25">
      <c r="A60" s="423" t="s">
        <v>434</v>
      </c>
      <c r="B60" s="423"/>
      <c r="C60" s="423"/>
      <c r="D60" s="423"/>
      <c r="E60" s="423"/>
      <c r="F60" s="423"/>
      <c r="G60" s="423"/>
    </row>
    <row r="61" spans="1:7" ht="23.25">
      <c r="A61" s="422" t="str">
        <f>A30</f>
        <v>ประจำปีงบประมาณ  พ.ศ.  2552</v>
      </c>
      <c r="B61" s="422"/>
      <c r="C61" s="422"/>
      <c r="D61" s="422"/>
      <c r="E61" s="422"/>
      <c r="F61" s="422"/>
      <c r="G61" s="422"/>
    </row>
    <row r="62" spans="1:7" ht="23.25">
      <c r="A62" s="422" t="str">
        <f>A31</f>
        <v>ประจำเดือน  พฤศจิกายน  2551</v>
      </c>
      <c r="B62" s="422"/>
      <c r="C62" s="422"/>
      <c r="D62" s="422"/>
      <c r="E62" s="422"/>
      <c r="F62" s="422"/>
      <c r="G62" s="422"/>
    </row>
    <row r="64" spans="1:7" ht="23.25">
      <c r="A64" s="424" t="s">
        <v>431</v>
      </c>
      <c r="B64" s="424"/>
      <c r="C64" s="263" t="s">
        <v>151</v>
      </c>
      <c r="D64" s="424" t="s">
        <v>421</v>
      </c>
      <c r="E64" s="424"/>
      <c r="F64" s="424" t="s">
        <v>422</v>
      </c>
      <c r="G64" s="424"/>
    </row>
    <row r="65" spans="1:7" ht="23.25">
      <c r="A65" s="273"/>
      <c r="B65" s="274" t="s">
        <v>432</v>
      </c>
      <c r="C65" s="275">
        <v>450</v>
      </c>
      <c r="D65" s="437">
        <v>0</v>
      </c>
      <c r="E65" s="437"/>
      <c r="F65" s="437">
        <v>10000</v>
      </c>
      <c r="G65" s="437"/>
    </row>
    <row r="66" spans="1:7" ht="23.25">
      <c r="A66" s="276"/>
      <c r="B66" s="277" t="s">
        <v>184</v>
      </c>
      <c r="C66" s="278">
        <v>500</v>
      </c>
      <c r="D66" s="438">
        <v>0</v>
      </c>
      <c r="E66" s="438"/>
      <c r="F66" s="438">
        <v>225400</v>
      </c>
      <c r="G66" s="438"/>
    </row>
    <row r="67" spans="1:7" ht="24" thickBot="1">
      <c r="A67" s="420" t="s">
        <v>426</v>
      </c>
      <c r="B67" s="421"/>
      <c r="C67" s="271"/>
      <c r="D67" s="439">
        <f>D66</f>
        <v>0</v>
      </c>
      <c r="E67" s="439"/>
      <c r="F67" s="439">
        <f>SUM(F65:F66)</f>
        <v>235400</v>
      </c>
      <c r="G67" s="439"/>
    </row>
    <row r="68" ht="24" thickTop="1"/>
  </sheetData>
  <mergeCells count="57">
    <mergeCell ref="D37:E37"/>
    <mergeCell ref="D38:E38"/>
    <mergeCell ref="D39:E39"/>
    <mergeCell ref="F37:G37"/>
    <mergeCell ref="F38:G38"/>
    <mergeCell ref="F39:G39"/>
    <mergeCell ref="D65:E65"/>
    <mergeCell ref="F66:G66"/>
    <mergeCell ref="D67:E67"/>
    <mergeCell ref="F67:G67"/>
    <mergeCell ref="D66:E66"/>
    <mergeCell ref="A64:B64"/>
    <mergeCell ref="A67:B67"/>
    <mergeCell ref="A58:G58"/>
    <mergeCell ref="A59:G59"/>
    <mergeCell ref="A60:G60"/>
    <mergeCell ref="A61:G61"/>
    <mergeCell ref="A62:G62"/>
    <mergeCell ref="D64:E64"/>
    <mergeCell ref="F64:G64"/>
    <mergeCell ref="F65:G65"/>
    <mergeCell ref="D41:E41"/>
    <mergeCell ref="F41:G41"/>
    <mergeCell ref="D40:E40"/>
    <mergeCell ref="F40:G40"/>
    <mergeCell ref="D10:E10"/>
    <mergeCell ref="F10:G10"/>
    <mergeCell ref="D12:E12"/>
    <mergeCell ref="F12:G12"/>
    <mergeCell ref="D11:E11"/>
    <mergeCell ref="F11:G11"/>
    <mergeCell ref="D8:E8"/>
    <mergeCell ref="F8:G8"/>
    <mergeCell ref="D9:E9"/>
    <mergeCell ref="F9:G9"/>
    <mergeCell ref="A1:G1"/>
    <mergeCell ref="A2:G2"/>
    <mergeCell ref="A3:G3"/>
    <mergeCell ref="A4:G4"/>
    <mergeCell ref="A5:G5"/>
    <mergeCell ref="A7:B7"/>
    <mergeCell ref="D7:E7"/>
    <mergeCell ref="F7:G7"/>
    <mergeCell ref="A12:B12"/>
    <mergeCell ref="A28:G28"/>
    <mergeCell ref="A29:G29"/>
    <mergeCell ref="A30:G30"/>
    <mergeCell ref="A41:B41"/>
    <mergeCell ref="A31:G31"/>
    <mergeCell ref="A32:G32"/>
    <mergeCell ref="A34:B34"/>
    <mergeCell ref="D34:E34"/>
    <mergeCell ref="F34:G34"/>
    <mergeCell ref="D35:E35"/>
    <mergeCell ref="D36:E36"/>
    <mergeCell ref="F35:G35"/>
    <mergeCell ref="F36:G36"/>
  </mergeCells>
  <printOptions/>
  <pageMargins left="0.9448818897637796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E44"/>
  <sheetViews>
    <sheetView tabSelected="1" view="pageBreakPreview" zoomScale="75" zoomScaleNormal="75" zoomScaleSheetLayoutView="75" workbookViewId="0" topLeftCell="A25">
      <selection activeCell="G45" sqref="G45"/>
    </sheetView>
  </sheetViews>
  <sheetFormatPr defaultColWidth="9.140625" defaultRowHeight="12.75"/>
  <cols>
    <col min="1" max="1" width="59.00390625" style="279" customWidth="1"/>
    <col min="2" max="2" width="13.28125" style="279" customWidth="1"/>
    <col min="3" max="5" width="18.8515625" style="279" customWidth="1"/>
    <col min="6" max="16384" width="9.140625" style="279" customWidth="1"/>
  </cols>
  <sheetData>
    <row r="1" spans="1:5" ht="24.75" customHeight="1">
      <c r="A1" s="440" t="s">
        <v>435</v>
      </c>
      <c r="B1" s="440"/>
      <c r="C1" s="440"/>
      <c r="D1" s="440"/>
      <c r="E1" s="440"/>
    </row>
    <row r="2" spans="1:5" ht="24.75" customHeight="1">
      <c r="A2" s="440" t="s">
        <v>436</v>
      </c>
      <c r="B2" s="440"/>
      <c r="C2" s="440"/>
      <c r="D2" s="440"/>
      <c r="E2" s="440"/>
    </row>
    <row r="3" spans="1:5" ht="24.75" customHeight="1">
      <c r="A3" s="440" t="s">
        <v>490</v>
      </c>
      <c r="B3" s="440"/>
      <c r="C3" s="440"/>
      <c r="D3" s="440"/>
      <c r="E3" s="440"/>
    </row>
    <row r="4" spans="1:5" ht="24.75" customHeight="1">
      <c r="A4" s="440" t="s">
        <v>585</v>
      </c>
      <c r="B4" s="440"/>
      <c r="C4" s="440"/>
      <c r="D4" s="440"/>
      <c r="E4" s="440"/>
    </row>
    <row r="5" spans="1:5" ht="7.5" customHeight="1">
      <c r="A5" s="280" t="s">
        <v>437</v>
      </c>
      <c r="B5" s="280"/>
      <c r="C5" s="280"/>
      <c r="D5" s="280"/>
      <c r="E5" s="280"/>
    </row>
    <row r="6" spans="1:5" ht="26.25" customHeight="1">
      <c r="A6" s="281" t="s">
        <v>2</v>
      </c>
      <c r="B6" s="281" t="s">
        <v>151</v>
      </c>
      <c r="C6" s="281" t="s">
        <v>438</v>
      </c>
      <c r="D6" s="281" t="s">
        <v>439</v>
      </c>
      <c r="E6" s="281" t="s">
        <v>440</v>
      </c>
    </row>
    <row r="7" spans="1:5" ht="24" customHeight="1">
      <c r="A7" s="283" t="s">
        <v>441</v>
      </c>
      <c r="B7" s="284" t="s">
        <v>360</v>
      </c>
      <c r="C7" s="183"/>
      <c r="D7" s="285"/>
      <c r="E7" s="183"/>
    </row>
    <row r="8" spans="1:5" ht="24" customHeight="1">
      <c r="A8" s="286" t="s">
        <v>442</v>
      </c>
      <c r="B8" s="287" t="s">
        <v>221</v>
      </c>
      <c r="C8" s="183">
        <f>'[1]หมายเหตุ 1'!E8</f>
        <v>0</v>
      </c>
      <c r="D8" s="183">
        <v>0</v>
      </c>
      <c r="E8" s="183">
        <f>C8+D8</f>
        <v>0</v>
      </c>
    </row>
    <row r="9" spans="1:5" ht="24" customHeight="1">
      <c r="A9" s="286" t="s">
        <v>443</v>
      </c>
      <c r="B9" s="287" t="s">
        <v>223</v>
      </c>
      <c r="C9" s="183">
        <f>'[1]หมายเหตุ 1'!E9</f>
        <v>0</v>
      </c>
      <c r="D9" s="183">
        <v>45.39</v>
      </c>
      <c r="E9" s="183">
        <f>C9+D9</f>
        <v>45.39</v>
      </c>
    </row>
    <row r="10" spans="1:5" ht="24" customHeight="1">
      <c r="A10" s="288" t="s">
        <v>444</v>
      </c>
      <c r="B10" s="289" t="s">
        <v>224</v>
      </c>
      <c r="C10" s="183">
        <f>'[1]หมายเหตุ 1'!E10</f>
        <v>0</v>
      </c>
      <c r="D10" s="183">
        <v>0</v>
      </c>
      <c r="E10" s="201">
        <f>C10+D10</f>
        <v>0</v>
      </c>
    </row>
    <row r="11" spans="1:5" ht="24" customHeight="1">
      <c r="A11" s="290" t="s">
        <v>445</v>
      </c>
      <c r="B11" s="284" t="s">
        <v>362</v>
      </c>
      <c r="C11" s="193"/>
      <c r="D11" s="193"/>
      <c r="E11" s="193"/>
    </row>
    <row r="12" spans="1:5" ht="24" customHeight="1">
      <c r="A12" s="291" t="s">
        <v>446</v>
      </c>
      <c r="B12" s="287" t="s">
        <v>447</v>
      </c>
      <c r="C12" s="200">
        <f>'[1]หมายเหตุ 1'!E12</f>
        <v>0</v>
      </c>
      <c r="D12" s="200">
        <v>0</v>
      </c>
      <c r="E12" s="200">
        <f aca="true" t="shared" si="0" ref="E12:E18">C12+D12</f>
        <v>0</v>
      </c>
    </row>
    <row r="13" spans="1:5" ht="24" customHeight="1">
      <c r="A13" s="291" t="s">
        <v>448</v>
      </c>
      <c r="B13" s="287" t="s">
        <v>226</v>
      </c>
      <c r="C13" s="183">
        <f>'[1]หมายเหตุ 1'!E13</f>
        <v>0</v>
      </c>
      <c r="D13" s="183">
        <v>0</v>
      </c>
      <c r="E13" s="183">
        <f t="shared" si="0"/>
        <v>0</v>
      </c>
    </row>
    <row r="14" spans="1:5" ht="24" customHeight="1">
      <c r="A14" s="291" t="s">
        <v>449</v>
      </c>
      <c r="B14" s="287" t="s">
        <v>228</v>
      </c>
      <c r="C14" s="183">
        <f>'[1]หมายเหตุ 1'!E14</f>
        <v>0</v>
      </c>
      <c r="D14" s="183">
        <v>849</v>
      </c>
      <c r="E14" s="183">
        <f t="shared" si="0"/>
        <v>849</v>
      </c>
    </row>
    <row r="15" spans="1:5" ht="24" customHeight="1">
      <c r="A15" s="291" t="s">
        <v>450</v>
      </c>
      <c r="B15" s="287" t="s">
        <v>285</v>
      </c>
      <c r="C15" s="183">
        <f>'[1]หมายเหตุ 1'!E15</f>
        <v>0</v>
      </c>
      <c r="D15" s="183">
        <v>0</v>
      </c>
      <c r="E15" s="183">
        <f t="shared" si="0"/>
        <v>0</v>
      </c>
    </row>
    <row r="16" spans="1:5" ht="24" customHeight="1">
      <c r="A16" s="291" t="s">
        <v>451</v>
      </c>
      <c r="B16" s="287" t="s">
        <v>287</v>
      </c>
      <c r="C16" s="183">
        <f>'[1]หมายเหตุ 1'!E16</f>
        <v>0</v>
      </c>
      <c r="D16" s="183">
        <v>0</v>
      </c>
      <c r="E16" s="183">
        <f t="shared" si="0"/>
        <v>0</v>
      </c>
    </row>
    <row r="17" spans="1:5" ht="24" customHeight="1">
      <c r="A17" s="291" t="s">
        <v>452</v>
      </c>
      <c r="B17" s="287" t="s">
        <v>230</v>
      </c>
      <c r="C17" s="183">
        <f>'[1]หมายเหตุ 1'!E17</f>
        <v>0</v>
      </c>
      <c r="D17" s="183">
        <v>110</v>
      </c>
      <c r="E17" s="183">
        <f t="shared" si="0"/>
        <v>110</v>
      </c>
    </row>
    <row r="18" spans="1:5" ht="24" customHeight="1">
      <c r="A18" s="292" t="s">
        <v>453</v>
      </c>
      <c r="B18" s="289" t="s">
        <v>289</v>
      </c>
      <c r="C18" s="188">
        <f>'[1]หมายเหตุ 1'!E18</f>
        <v>848</v>
      </c>
      <c r="D18" s="188">
        <v>0</v>
      </c>
      <c r="E18" s="188">
        <f t="shared" si="0"/>
        <v>848</v>
      </c>
    </row>
    <row r="19" spans="1:5" ht="24" customHeight="1">
      <c r="A19" s="290" t="s">
        <v>454</v>
      </c>
      <c r="B19" s="284" t="s">
        <v>364</v>
      </c>
      <c r="C19" s="183"/>
      <c r="D19" s="183"/>
      <c r="E19" s="183"/>
    </row>
    <row r="20" spans="1:5" ht="24" customHeight="1">
      <c r="A20" s="292" t="s">
        <v>455</v>
      </c>
      <c r="B20" s="289" t="s">
        <v>232</v>
      </c>
      <c r="C20" s="183">
        <f>'[1]หมายเหตุ 1'!E20</f>
        <v>0</v>
      </c>
      <c r="D20" s="183">
        <v>2108.34</v>
      </c>
      <c r="E20" s="183">
        <f>C20+D20</f>
        <v>2108.34</v>
      </c>
    </row>
    <row r="21" spans="1:5" ht="24" customHeight="1">
      <c r="A21" s="290" t="s">
        <v>456</v>
      </c>
      <c r="B21" s="284" t="s">
        <v>366</v>
      </c>
      <c r="C21" s="193"/>
      <c r="D21" s="193"/>
      <c r="E21" s="193"/>
    </row>
    <row r="22" spans="1:5" ht="24" customHeight="1">
      <c r="A22" s="292" t="s">
        <v>457</v>
      </c>
      <c r="B22" s="289" t="s">
        <v>234</v>
      </c>
      <c r="C22" s="188">
        <f>'[1]หมายเหตุ 1'!E22</f>
        <v>0</v>
      </c>
      <c r="D22" s="188">
        <v>7693</v>
      </c>
      <c r="E22" s="188">
        <f>C22+D22</f>
        <v>7693</v>
      </c>
    </row>
    <row r="23" spans="1:5" ht="24" customHeight="1">
      <c r="A23" s="290" t="s">
        <v>458</v>
      </c>
      <c r="B23" s="284" t="s">
        <v>368</v>
      </c>
      <c r="C23" s="183"/>
      <c r="D23" s="183"/>
      <c r="E23" s="183"/>
    </row>
    <row r="24" spans="1:5" ht="24" customHeight="1">
      <c r="A24" s="291" t="s">
        <v>459</v>
      </c>
      <c r="B24" s="287" t="s">
        <v>293</v>
      </c>
      <c r="C24" s="183">
        <f>'[1]หมายเหตุ 1'!E24</f>
        <v>0</v>
      </c>
      <c r="D24" s="183">
        <v>0</v>
      </c>
      <c r="E24" s="183">
        <f>C24+D24</f>
        <v>0</v>
      </c>
    </row>
    <row r="25" spans="1:5" ht="24" customHeight="1">
      <c r="A25" s="291" t="s">
        <v>460</v>
      </c>
      <c r="B25" s="287" t="s">
        <v>235</v>
      </c>
      <c r="C25" s="183">
        <f>'[1]หมายเหตุ 1'!E25</f>
        <v>0</v>
      </c>
      <c r="D25" s="183">
        <v>570</v>
      </c>
      <c r="E25" s="183">
        <f>C25+D25</f>
        <v>570</v>
      </c>
    </row>
    <row r="26" spans="1:5" ht="24" customHeight="1">
      <c r="A26" s="292" t="s">
        <v>461</v>
      </c>
      <c r="B26" s="289" t="s">
        <v>237</v>
      </c>
      <c r="C26" s="188">
        <f>'[1]หมายเหตุ 1'!E26</f>
        <v>1180</v>
      </c>
      <c r="D26" s="188">
        <v>2100</v>
      </c>
      <c r="E26" s="188">
        <f>C26+D26</f>
        <v>3280</v>
      </c>
    </row>
    <row r="27" spans="1:5" ht="24" customHeight="1">
      <c r="A27" s="294" t="s">
        <v>462</v>
      </c>
      <c r="B27" s="295" t="s">
        <v>370</v>
      </c>
      <c r="C27" s="183"/>
      <c r="D27" s="183"/>
      <c r="E27" s="183"/>
    </row>
    <row r="28" spans="1:5" ht="24" customHeight="1">
      <c r="A28" s="293" t="s">
        <v>463</v>
      </c>
      <c r="B28" s="289" t="s">
        <v>464</v>
      </c>
      <c r="C28" s="188">
        <f>'[1]หมายเหตุ 1'!E28</f>
        <v>0</v>
      </c>
      <c r="D28" s="188">
        <v>0</v>
      </c>
      <c r="E28" s="188">
        <f>C28+D28</f>
        <v>0</v>
      </c>
    </row>
    <row r="29" spans="1:5" ht="24" customHeight="1">
      <c r="A29" s="290" t="s">
        <v>465</v>
      </c>
      <c r="B29" s="284" t="s">
        <v>372</v>
      </c>
      <c r="C29" s="183"/>
      <c r="D29" s="183"/>
      <c r="E29" s="183"/>
    </row>
    <row r="30" spans="1:5" ht="24" customHeight="1">
      <c r="A30" s="296" t="s">
        <v>466</v>
      </c>
      <c r="B30" s="297" t="s">
        <v>467</v>
      </c>
      <c r="C30" s="200">
        <f>'[1]หมายเหตุ 1'!E30</f>
        <v>0</v>
      </c>
      <c r="D30" s="200">
        <v>0</v>
      </c>
      <c r="E30" s="200">
        <f aca="true" t="shared" si="1" ref="E30:E40">C30+D30</f>
        <v>0</v>
      </c>
    </row>
    <row r="31" spans="1:5" ht="24" customHeight="1">
      <c r="A31" s="291" t="s">
        <v>468</v>
      </c>
      <c r="B31" s="287" t="s">
        <v>239</v>
      </c>
      <c r="C31" s="183">
        <f>'[1]หมายเหตุ 1'!E31</f>
        <v>832635.37</v>
      </c>
      <c r="D31" s="183">
        <v>190606.88</v>
      </c>
      <c r="E31" s="183">
        <f t="shared" si="1"/>
        <v>1023242.25</v>
      </c>
    </row>
    <row r="32" spans="1:5" ht="24" customHeight="1">
      <c r="A32" s="291" t="s">
        <v>469</v>
      </c>
      <c r="B32" s="287" t="s">
        <v>241</v>
      </c>
      <c r="C32" s="183">
        <f>'[1]หมายเหตุ 1'!E32</f>
        <v>0</v>
      </c>
      <c r="D32" s="183">
        <v>97.19</v>
      </c>
      <c r="E32" s="183">
        <f t="shared" si="1"/>
        <v>97.19</v>
      </c>
    </row>
    <row r="33" spans="1:5" ht="24" customHeight="1">
      <c r="A33" s="291" t="s">
        <v>470</v>
      </c>
      <c r="B33" s="287" t="s">
        <v>243</v>
      </c>
      <c r="C33" s="183">
        <f>'[1]หมายเหตุ 1'!E33</f>
        <v>0</v>
      </c>
      <c r="D33" s="183">
        <v>88247.59</v>
      </c>
      <c r="E33" s="183">
        <f t="shared" si="1"/>
        <v>88247.59</v>
      </c>
    </row>
    <row r="34" spans="1:5" ht="24" customHeight="1">
      <c r="A34" s="291" t="s">
        <v>471</v>
      </c>
      <c r="B34" s="287" t="s">
        <v>245</v>
      </c>
      <c r="C34" s="183">
        <f>'[1]หมายเหตุ 1'!E34</f>
        <v>0</v>
      </c>
      <c r="D34" s="183">
        <v>144200.08</v>
      </c>
      <c r="E34" s="183">
        <f t="shared" si="1"/>
        <v>144200.08</v>
      </c>
    </row>
    <row r="35" spans="1:5" ht="24" customHeight="1">
      <c r="A35" s="291" t="s">
        <v>472</v>
      </c>
      <c r="B35" s="287" t="s">
        <v>473</v>
      </c>
      <c r="C35" s="200">
        <f>'[1]หมายเหตุ 1'!E35</f>
        <v>0</v>
      </c>
      <c r="D35" s="200">
        <v>0</v>
      </c>
      <c r="E35" s="200">
        <f t="shared" si="1"/>
        <v>0</v>
      </c>
    </row>
    <row r="36" spans="1:5" ht="24" customHeight="1">
      <c r="A36" s="291" t="s">
        <v>474</v>
      </c>
      <c r="B36" s="287" t="s">
        <v>475</v>
      </c>
      <c r="C36" s="183">
        <f>'[1]หมายเหตุ 1'!E36</f>
        <v>0</v>
      </c>
      <c r="D36" s="183">
        <v>10925.87</v>
      </c>
      <c r="E36" s="183">
        <f t="shared" si="1"/>
        <v>10925.87</v>
      </c>
    </row>
    <row r="37" spans="1:5" ht="24" customHeight="1">
      <c r="A37" s="291" t="s">
        <v>476</v>
      </c>
      <c r="B37" s="287" t="s">
        <v>247</v>
      </c>
      <c r="C37" s="183">
        <f>'[1]หมายเหตุ 1'!E37</f>
        <v>0</v>
      </c>
      <c r="D37" s="183">
        <v>41911</v>
      </c>
      <c r="E37" s="183">
        <f t="shared" si="1"/>
        <v>41911</v>
      </c>
    </row>
    <row r="38" spans="1:5" ht="24" customHeight="1">
      <c r="A38" s="296" t="s">
        <v>477</v>
      </c>
      <c r="B38" s="287" t="s">
        <v>249</v>
      </c>
      <c r="C38" s="183">
        <f>'[1]หมายเหตุ 1'!E38</f>
        <v>0</v>
      </c>
      <c r="D38" s="183">
        <v>0</v>
      </c>
      <c r="E38" s="183">
        <f t="shared" si="1"/>
        <v>0</v>
      </c>
    </row>
    <row r="39" spans="1:5" ht="24" customHeight="1">
      <c r="A39" s="296" t="s">
        <v>478</v>
      </c>
      <c r="B39" s="287" t="s">
        <v>251</v>
      </c>
      <c r="C39" s="183">
        <f>'[1]หมายเหตุ 1'!E39</f>
        <v>0</v>
      </c>
      <c r="D39" s="183">
        <v>0</v>
      </c>
      <c r="E39" s="183">
        <f t="shared" si="1"/>
        <v>0</v>
      </c>
    </row>
    <row r="40" spans="1:5" ht="24" customHeight="1">
      <c r="A40" s="296" t="s">
        <v>479</v>
      </c>
      <c r="B40" s="289" t="s">
        <v>165</v>
      </c>
      <c r="C40" s="203">
        <f>'[1]หมายเหตุ 1'!E40</f>
        <v>0</v>
      </c>
      <c r="D40" s="203">
        <v>0</v>
      </c>
      <c r="E40" s="203">
        <f t="shared" si="1"/>
        <v>0</v>
      </c>
    </row>
    <row r="41" spans="1:5" ht="24" customHeight="1">
      <c r="A41" s="298" t="s">
        <v>49</v>
      </c>
      <c r="B41" s="284" t="s">
        <v>373</v>
      </c>
      <c r="C41" s="183"/>
      <c r="D41" s="183"/>
      <c r="E41" s="183"/>
    </row>
    <row r="42" spans="1:5" ht="24" customHeight="1">
      <c r="A42" s="292" t="s">
        <v>480</v>
      </c>
      <c r="B42" s="289" t="s">
        <v>481</v>
      </c>
      <c r="C42" s="188">
        <f>'[1]หมายเหตุ 1'!E42</f>
        <v>0</v>
      </c>
      <c r="D42" s="188">
        <v>0</v>
      </c>
      <c r="E42" s="188">
        <f>C42+D42</f>
        <v>0</v>
      </c>
    </row>
    <row r="43" spans="1:5" ht="24" customHeight="1">
      <c r="A43" s="298" t="s">
        <v>482</v>
      </c>
      <c r="B43" s="284" t="s">
        <v>394</v>
      </c>
      <c r="C43" s="183"/>
      <c r="D43" s="183"/>
      <c r="E43" s="183"/>
    </row>
    <row r="44" spans="1:5" s="302" customFormat="1" ht="28.5" customHeight="1" thickBot="1">
      <c r="A44" s="299" t="s">
        <v>483</v>
      </c>
      <c r="B44" s="300"/>
      <c r="C44" s="301">
        <f>'[1]หมายเหตุ 1'!E44</f>
        <v>834663.37</v>
      </c>
      <c r="D44" s="301">
        <f>SUM(D7:D43)</f>
        <v>489464.33999999997</v>
      </c>
      <c r="E44" s="301">
        <f>C44+D44</f>
        <v>1324127.71</v>
      </c>
    </row>
    <row r="45" s="282" customFormat="1" ht="24" thickTop="1"/>
    <row r="46" s="282" customFormat="1" ht="23.25"/>
    <row r="47" s="282" customFormat="1" ht="23.25"/>
    <row r="48" s="282" customFormat="1" ht="23.25"/>
    <row r="49" s="282" customFormat="1" ht="23.25"/>
    <row r="50" s="282" customFormat="1" ht="23.25"/>
    <row r="51" s="282" customFormat="1" ht="23.25"/>
    <row r="52" s="282" customFormat="1" ht="23.25"/>
  </sheetData>
  <mergeCells count="4">
    <mergeCell ref="A1:E1"/>
    <mergeCell ref="A2:E2"/>
    <mergeCell ref="A3:E3"/>
    <mergeCell ref="A4:E4"/>
  </mergeCells>
  <printOptions horizontalCentered="1"/>
  <pageMargins left="0.5905511811023623" right="0.1968503937007874" top="0.3937007874015748" bottom="0.1968503937007874" header="0.5118110236220472" footer="0.5118110236220472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SVOA</cp:lastModifiedBy>
  <cp:lastPrinted>2009-01-05T04:53:46Z</cp:lastPrinted>
  <dcterms:created xsi:type="dcterms:W3CDTF">2006-10-25T03:19:55Z</dcterms:created>
  <dcterms:modified xsi:type="dcterms:W3CDTF">2009-03-02T10:50:37Z</dcterms:modified>
  <cp:category/>
  <cp:version/>
  <cp:contentType/>
  <cp:contentStatus/>
</cp:coreProperties>
</file>