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80" windowWidth="11355" windowHeight="8700" tabRatio="821" activeTab="0"/>
  </bookViews>
  <sheets>
    <sheet name="รายรับระหว่างเดือน" sheetId="1" r:id="rId1"/>
    <sheet name="รายรับสูงต่ำ" sheetId="2" r:id="rId2"/>
    <sheet name="รายรับ-รายจ่ายตามข้อบัญญัติ" sheetId="3" r:id="rId3"/>
    <sheet name="รายจ่ายทุกส่วน" sheetId="4" r:id="rId4"/>
    <sheet name="รับ-จ่ายเงินอุดหนุนเฉพาะกิจ" sheetId="5" r:id="rId5"/>
    <sheet name="รายรับหมายเหตุ 1 " sheetId="6" r:id="rId6"/>
    <sheet name="หมายเหตุ 2,3" sheetId="7" r:id="rId7"/>
    <sheet name="รายงานรับ-จ่ายเงินสด" sheetId="8" r:id="rId8"/>
    <sheet name="ใบผ่าน " sheetId="9" r:id="rId9"/>
    <sheet name="งบกระทบยอด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<sst xmlns="http://schemas.openxmlformats.org/spreadsheetml/2006/main" count="1149" uniqueCount="557">
  <si>
    <t xml:space="preserve">หมายเหตุ 1 ประกอบงบทดลองและรายงานรับ-จ่ายเงินสด </t>
  </si>
  <si>
    <t xml:space="preserve"> - ค่าปรับผู้กระทำผิดกฏหมายจราจรทางบก</t>
  </si>
  <si>
    <t>องค์การบริหารส่วนตำบลควนธานี  อำเภอกันตัง  จังหวัดตรัง</t>
  </si>
  <si>
    <t>หมวด/ประเภท</t>
  </si>
  <si>
    <t>งบประมาณ</t>
  </si>
  <si>
    <t>จ่ายจริง</t>
  </si>
  <si>
    <t>รายจ่าย (บาท)</t>
  </si>
  <si>
    <t>(บาท)</t>
  </si>
  <si>
    <t>คงเหลือ (บาท)</t>
  </si>
  <si>
    <t>หมวดค่าใช้สอย</t>
  </si>
  <si>
    <t>หมวดค่าวัสดุ</t>
  </si>
  <si>
    <t>หมวดสาธารณูปโภค</t>
  </si>
  <si>
    <t>หมวดเงินอุดหนุน</t>
  </si>
  <si>
    <t>รายจ่ายงบกลาง</t>
  </si>
  <si>
    <t>หมวดรายจ่ายอื่น</t>
  </si>
  <si>
    <t>รหัสบัญชี</t>
  </si>
  <si>
    <t>-</t>
  </si>
  <si>
    <t>รหัส</t>
  </si>
  <si>
    <t>ประมาณการ</t>
  </si>
  <si>
    <t>รับจริง</t>
  </si>
  <si>
    <t>+</t>
  </si>
  <si>
    <t>สูง</t>
  </si>
  <si>
    <t>บัญชี</t>
  </si>
  <si>
    <t xml:space="preserve"> (บาท)</t>
  </si>
  <si>
    <t>ต่ำ</t>
  </si>
  <si>
    <t>ยอดยกมา</t>
  </si>
  <si>
    <t>ยอดยกไป</t>
  </si>
  <si>
    <t xml:space="preserve"> </t>
  </si>
  <si>
    <t xml:space="preserve"> รับระหว่างเดือน</t>
  </si>
  <si>
    <t xml:space="preserve"> - ภาษีโรงเรือนและที่ดิน</t>
  </si>
  <si>
    <t xml:space="preserve"> - ภาษีบำรุงท้องที่</t>
  </si>
  <si>
    <t xml:space="preserve"> - ภาษีป้าย</t>
  </si>
  <si>
    <t xml:space="preserve"> - ค่าธรรมเนียมเกี่ยวกับใบอนุญาตการพนัน</t>
  </si>
  <si>
    <t xml:space="preserve"> - ค่าธรรมเนียมเกี่ยวกับการควบคุมอาคาร</t>
  </si>
  <si>
    <t xml:space="preserve"> - ค่าใบอนุญาตเกี่ยวกับการควบคุมอาคาร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</si>
  <si>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</si>
  <si>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</si>
  <si>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</si>
  <si>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 xml:space="preserve"> - ค่าขายแบบแปลน</t>
  </si>
  <si>
    <t>หมวดภาษีจัดสรร</t>
  </si>
  <si>
    <t xml:space="preserve"> - ภาษีธุรกิจเฉพาะ</t>
  </si>
  <si>
    <t xml:space="preserve"> - ภาษีสุรา</t>
  </si>
  <si>
    <t xml:space="preserve"> - ภาษีสรรพสามิต</t>
  </si>
  <si>
    <t xml:space="preserve"> - อากรรังนกอีแอ่น</t>
  </si>
  <si>
    <t>หมวดครุภัณฑ์</t>
  </si>
  <si>
    <t>สำนักงานปลัด</t>
  </si>
  <si>
    <t>ประมาณการรายรับ</t>
  </si>
  <si>
    <t>กว่าประมาณการ</t>
  </si>
  <si>
    <t>รายรับ (บาท)</t>
  </si>
  <si>
    <t>ก. รายได้จัดเก็บเอง</t>
  </si>
  <si>
    <t>หมวดค่าธรรมเนียม ค่าปรับ และใบอนุญาต</t>
  </si>
  <si>
    <t xml:space="preserve"> - ค่าธรรมเนียมเก็บขนขยะมูลฝอย</t>
  </si>
  <si>
    <t xml:space="preserve"> - ค่าธรรมเนียมจดทะเบียนพาณิชย์</t>
  </si>
  <si>
    <t xml:space="preserve"> - ดอกเบี้ย</t>
  </si>
  <si>
    <t xml:space="preserve"> - รายได้เบ็ดเตล็ดอื่นๆ</t>
  </si>
  <si>
    <t>ข. รายได้ที่รัฐบาลเก็บแล้วจัดสรรให้องค์กรปกครองส่วนท้องถิ่น</t>
  </si>
  <si>
    <t xml:space="preserve"> - ภาษีมูลค่าเพิ่มตาม พ.ร.บ. กำหนดแผนฯ</t>
  </si>
  <si>
    <t xml:space="preserve"> - ค่าภาคหลวงแร่</t>
  </si>
  <si>
    <t xml:space="preserve"> - ค่าภาคหลวงปิโตรเลียม</t>
  </si>
  <si>
    <t xml:space="preserve"> - ค่าธรรมเนียมและค่าใช้น้ำบาดาล</t>
  </si>
  <si>
    <t>ค. รายได้ที่รัฐบาลอุดหนุนให้องค์กรปกครองส่วนท้องถิ่น</t>
  </si>
  <si>
    <t>หมวดเงินอุดหนุนทั่วไป</t>
  </si>
  <si>
    <t>รายรับตามข้อบัญญัติงบประมาณรายจ่าย  ประจำปีงบประมาณ  พ.ศ. 2557</t>
  </si>
  <si>
    <t>รายงานการจ่ายเงินตามข้อบัญญัติงบประมาณรายจ่าย  ประจำปีงบประมาณ  พ.ศ. 2557</t>
  </si>
  <si>
    <t xml:space="preserve"> - รายได้จากสาธารณูปโภคและการพาณิชย์</t>
  </si>
  <si>
    <t xml:space="preserve"> - ค่าธรรมเนียมจดทะเบียนสิทธิและนิติกรรมตามประมวล กม.ที่ดิน</t>
  </si>
  <si>
    <t xml:space="preserve"> - เงินอุดหนุนทั่วไป สำหรับดำเนินการตามอำนาจหน้าที่ฯ</t>
  </si>
  <si>
    <t>รวมรายรับตามข้อบัญญัติงบประมาณรายจ่ายทั้งสิ้น</t>
  </si>
  <si>
    <t xml:space="preserve"> - ภาษีมูลค่าเพิ่มตาม พ.ร.บ.จัดสรรรายได้ฯ (1 ใน 9)</t>
  </si>
  <si>
    <t>รายรับตามข้อบัญญัติงบประมาณรายจ่าย  ประจำปีงบประมาณ พ.ศ. 2557</t>
  </si>
  <si>
    <t>411000</t>
  </si>
  <si>
    <t>412000</t>
  </si>
  <si>
    <t>413000</t>
  </si>
  <si>
    <t>414000</t>
  </si>
  <si>
    <t>415000</t>
  </si>
  <si>
    <t>421000</t>
  </si>
  <si>
    <t>431000</t>
  </si>
  <si>
    <t>รายจ่ายตามข้อบัญญัติงบประมาณรายจ่าย  ประจำปีงบประมาณ  พ.ศ. 2557</t>
  </si>
  <si>
    <t>522000</t>
  </si>
  <si>
    <t>531000</t>
  </si>
  <si>
    <t>532000</t>
  </si>
  <si>
    <t>533000</t>
  </si>
  <si>
    <t>534000</t>
  </si>
  <si>
    <t>561000</t>
  </si>
  <si>
    <t>541000</t>
  </si>
  <si>
    <t>542000</t>
  </si>
  <si>
    <t>551000</t>
  </si>
  <si>
    <t xml:space="preserve"> งบกลาง</t>
  </si>
  <si>
    <t xml:space="preserve"> ค่าตอบแทน</t>
  </si>
  <si>
    <t xml:space="preserve"> ค่าใช้สอย</t>
  </si>
  <si>
    <t xml:space="preserve"> ค่าวัสดุ</t>
  </si>
  <si>
    <t xml:space="preserve"> ค่าสาธารณูปโภค</t>
  </si>
  <si>
    <t xml:space="preserve"> เงินอุดหนุน</t>
  </si>
  <si>
    <t xml:space="preserve"> ค่าครุภัณฑ์</t>
  </si>
  <si>
    <t xml:space="preserve"> ที่ดินและสิ่งก่อสร้าง</t>
  </si>
  <si>
    <t xml:space="preserve"> รายจ่ายอื่น</t>
  </si>
  <si>
    <t xml:space="preserve"> ภาษีอากร</t>
  </si>
  <si>
    <t xml:space="preserve"> ค่าธรรมเนียม ค่าปรับ และใบอนุญาต</t>
  </si>
  <si>
    <t xml:space="preserve"> รายได้จากทรัพย์สิน</t>
  </si>
  <si>
    <t xml:space="preserve"> รายได้จากสาธารณูปโภคและการพาณิชย์</t>
  </si>
  <si>
    <t xml:space="preserve"> รายได้เบ็ดเตล็ด</t>
  </si>
  <si>
    <t xml:space="preserve"> ภาษีจัดสรร</t>
  </si>
  <si>
    <t>งบบุคลากร</t>
  </si>
  <si>
    <t>เงินสมทบกองทุนประกันสังคม</t>
  </si>
  <si>
    <t>เงินสมทบกองทุนบำเหน็จบำนาญข้าราชการส่วนท้องถิ่น (กบท.)</t>
  </si>
  <si>
    <t>สำรองจ่าย</t>
  </si>
  <si>
    <t>เงินค่าตอบแทนประจำตำแหน่งนายก/รองนายก</t>
  </si>
  <si>
    <t>เงินค่าตอบแทนสมาชิกสภาองค์กรปกครองส่วนท้องถิ่น</t>
  </si>
  <si>
    <t>เงินเดือนนายก/รองนายก</t>
  </si>
  <si>
    <t>เงินค่าตอบแทนพิเศษนายก/รองนายก</t>
  </si>
  <si>
    <t xml:space="preserve"> - ค่าธรรมเนียมอื่น ๆ (ค่าธรรมเนียมขออนุญาตใช้น้ำประปา)</t>
  </si>
  <si>
    <t xml:space="preserve"> - รายได้จากสาธารณูปโภคและการพาณิชย์ (ค่าจำหน่ายน้ำประปา)</t>
  </si>
  <si>
    <t xml:space="preserve"> - ค่าธรรมเนียมจดทะเบียนสิทธิและนิติกรรมตามประมวลกฎหมายที่ดิน</t>
  </si>
  <si>
    <t>เงินเดือนพนักงาน</t>
  </si>
  <si>
    <t>ค่าตอบแทนพนักงานจ้าง</t>
  </si>
  <si>
    <t>งบดำเนินงาน</t>
  </si>
  <si>
    <t>ค่าตอบแทนรายดือนให้กับนักบริหารงาน อบต.</t>
  </si>
  <si>
    <t>ค่าตอบแทนการปฏิบัติงานนอกเวลาราชการ</t>
  </si>
  <si>
    <t>ค่าเช่าบ้าน</t>
  </si>
  <si>
    <t>เงินช่วยเหลือการศึกษาบุตร</t>
  </si>
  <si>
    <t>เงินช่วยเหลือค่ารักษาพยาบาล</t>
  </si>
  <si>
    <t>รายจ่ายเกี่ยวกับการรับรองและพิธีการ  แยกเป็น</t>
  </si>
  <si>
    <t>งบลงทุน</t>
  </si>
  <si>
    <t>ครุภัณฑ์คอมพิวเตอร์</t>
  </si>
  <si>
    <t>งานบริหารงานคลัง</t>
  </si>
  <si>
    <t>งานบริหารทั่วไป</t>
  </si>
  <si>
    <t>โครงการจัดทำแผนที่ภาษีและทะเบียนทรัพย์สิน</t>
  </si>
  <si>
    <t>เงินเพิ่มต่าง ๆ ของพนักงานจ้าง</t>
  </si>
  <si>
    <t>งานบริหารทั่วไปเกี่ยวกับเคหะและชุมชน</t>
  </si>
  <si>
    <t>ค่าจ้างประจำ</t>
  </si>
  <si>
    <t>ค่าวัสดุประปา</t>
  </si>
  <si>
    <t>ค่าวัสดุโรงงาน</t>
  </si>
  <si>
    <t>ครุภัณฑ์ไฟฟ้าและวิทยุ</t>
  </si>
  <si>
    <t>ครุภัณฑ์สำรวจ</t>
  </si>
  <si>
    <t>ครุภัณฑ์อื่น</t>
  </si>
  <si>
    <t>งบเงินอุดหนุน</t>
  </si>
  <si>
    <t>เงินอุดหนุนส่วนราชการ</t>
  </si>
  <si>
    <t>อุดหนุนการไฟฟ้าส่วนภูมิภาคอำเภอกันตัง</t>
  </si>
  <si>
    <t>โครงการปรับปรุงศาลาอเนกประสงค์  หมู่ที่ 5</t>
  </si>
  <si>
    <t>งานไฟฟ้าถนน</t>
  </si>
  <si>
    <t>งานส่งเสริมและสนับสนุนความเข้มแข็งชุมชน</t>
  </si>
  <si>
    <t>โครงการพัฒนาศักยภาพกลุ่มสตรี</t>
  </si>
  <si>
    <t>โครงการส่งเสริมสนับสนุนศูย์เด็กวัยใสตำบลควนธานี</t>
  </si>
  <si>
    <t>งานกีฬาและนันทนาการ</t>
  </si>
  <si>
    <t>งานศาสนาวัฒนธรรมท้องถิ่น</t>
  </si>
  <si>
    <t>โครงการสนับสนุนครูพระสอนศีลธรรมในโรงเรียน</t>
  </si>
  <si>
    <t>งานวิชาการวางแผนและส่งเสริมการท่องเที่ยว</t>
  </si>
  <si>
    <t>งานกิจการประปา</t>
  </si>
  <si>
    <t>โครงการปรับปรุงระบบประปาวัดควนธานี  หมู่ที่ 2</t>
  </si>
  <si>
    <t>งานบริหารทั่วไปเกี่ยวกับการรักษาความสงบภายใน</t>
  </si>
  <si>
    <t>โครงการชุมชนร่วมใจแก้ไขปัญหาอาชญากรรม</t>
  </si>
  <si>
    <t>งานบริหารทั่วไปเกี่ยวกับการศึกษา</t>
  </si>
  <si>
    <t>ค่าวัสดุอาหารเสริม (นม) โรงเรียน</t>
  </si>
  <si>
    <t>งานบริหารสาธารณสุขและงานสาธารณสุขอื่น</t>
  </si>
  <si>
    <t>งานสวัสดิการสังคมและสังคมสงเคราะห์</t>
  </si>
  <si>
    <t>หมวดงบกลาง</t>
  </si>
  <si>
    <t>หมวดบำเหน็จ/บำนาญ</t>
  </si>
  <si>
    <t>หมวดเงินเดือน (ฝ่ายการเมือง)</t>
  </si>
  <si>
    <t>หมวดเงินเดือน (ฝ่ายประจำ)</t>
  </si>
  <si>
    <t>หมวดค่าตอบแทน</t>
  </si>
  <si>
    <t>หมวดค่าครุภัณฑ์</t>
  </si>
  <si>
    <t>หมวดค่าที่ดินและสิ่งก่อสร้าง</t>
  </si>
  <si>
    <t>โครงการจัดงานวันสงกรานต์ รดน้ำผู้สูงอายุ</t>
  </si>
  <si>
    <t>งบรายจ่ายอื่น</t>
  </si>
  <si>
    <t>รายจ่ายเพื่อให้ได้มาซึ่งบริการ</t>
  </si>
  <si>
    <t>ค่ารับรองในการต้อนรับบุคคลหรือคณะบุคคล</t>
  </si>
  <si>
    <t>ค่าเลี้ยงรับรองในการประชุมสภาท้องถิ่นหรือคณะกรรมการฯ</t>
  </si>
  <si>
    <t>ค่าใช้จ่ายในการประดับธงและตราสัญลักษณ์</t>
  </si>
  <si>
    <t>โครงการจัดงานประเพณีชักพระแข่งเรือ</t>
  </si>
  <si>
    <t>โครงการจัดกิจกรรมวันอาสาฬหบูชาและวันเข้าพรรษา</t>
  </si>
  <si>
    <t>ค่าของขวัญ ของรางวัล</t>
  </si>
  <si>
    <t>ค่าใช้จ่ายในการเดินทางไปราชการ</t>
  </si>
  <si>
    <t>ค่าพวงมาลัย ช่อดอกไม้ กระเช้าดอกไม้ และพวงมาลาฯ</t>
  </si>
  <si>
    <t xml:space="preserve">โครงการจัดทำป้ายและสื่อประชาสัมพันธ์ </t>
  </si>
  <si>
    <t>โครงการถนนสวยด้วย อบต.</t>
  </si>
  <si>
    <t xml:space="preserve">โครงการท้องถิ่นไทย รวมใจภักดิ์ รักษ์พื้นที่สีเขียว </t>
  </si>
  <si>
    <t xml:space="preserve">โครงการปรับปรุงสภาพภูมิทัศน์และทัศนียภาพ </t>
  </si>
  <si>
    <t>โครงการส่งเสริมและสนับสนุนการเลือกตั้งทุกระดับ</t>
  </si>
  <si>
    <t xml:space="preserve">โครงการจัดงานวันเด็กแห่งชาติ </t>
  </si>
  <si>
    <t xml:space="preserve">โครงการรณรงค์ป้องกันโรคพิษสุนัขบ้า </t>
  </si>
  <si>
    <t xml:space="preserve">โครงการแก้ไขปัญหายาเสพติด </t>
  </si>
  <si>
    <t>โครงกาจัดงานประเพณีลอยกระทง</t>
  </si>
  <si>
    <t xml:space="preserve">โครงการจัดงานสมโภชศาลหลักเมืองตรัง </t>
  </si>
  <si>
    <t>ค่าวัสดุสำนักงาน</t>
  </si>
  <si>
    <t>ค่าวัสดุเครื่องบริโภค</t>
  </si>
  <si>
    <t xml:space="preserve">ค่าวัสดุไฟฟ้าและวิทยุ </t>
  </si>
  <si>
    <t>ค่าวัสดุงานบ้านงานครัว</t>
  </si>
  <si>
    <t xml:space="preserve">ค่าวัสดุก่อสร้าง </t>
  </si>
  <si>
    <t xml:space="preserve">ค่าวัสดุยานพาหนะและขนส่ง </t>
  </si>
  <si>
    <t>ค่าวัสดุเชื้อเพลิงและหล่อลื่น</t>
  </si>
  <si>
    <t>วัสดุเกษตร</t>
  </si>
  <si>
    <t>ค่าวัสดุโฆษณาและเผยแพร่</t>
  </si>
  <si>
    <t xml:space="preserve">ค่าวัสดุกีฬา </t>
  </si>
  <si>
    <t>ค่าวัสดุคอมพิวเตอร์</t>
  </si>
  <si>
    <t xml:space="preserve">ค่าวัสดุอื่น ๆ </t>
  </si>
  <si>
    <t>ค่าไฟฟ้า</t>
  </si>
  <si>
    <t>ค่าไฟฟ้าการประปาของ อบต.ควนธานี</t>
  </si>
  <si>
    <t>ค่าบริการสื่อสารและโทรคมนาคม</t>
  </si>
  <si>
    <t>ครุภัณฑ์สำนักงาน</t>
  </si>
  <si>
    <t xml:space="preserve">อุดหนุนโครงการอาหารกลางวันโรงเรียน </t>
  </si>
  <si>
    <t xml:space="preserve">อุดหนุนการบริการด้านสาธารณสุข </t>
  </si>
  <si>
    <t xml:space="preserve">อุดหนุนเหล่ากาดชาดจังหวัดตรัง </t>
  </si>
  <si>
    <t xml:space="preserve">อุดหนุนชมรมผู้สูงอายุตำบลควนธานี </t>
  </si>
  <si>
    <t xml:space="preserve">อุดหนุนศูนย์พัฒนาครอบครัวและเครือข่ายพัฒนาสังคมฯ </t>
  </si>
  <si>
    <t xml:space="preserve">อุดหนุนศูนย์พัฒนากีฬาประจำตำบล </t>
  </si>
  <si>
    <t>อุดหนุนมัสยิดบ้านบางหมากน้อย (กิจกรรมศาสนาอิสลาม)</t>
  </si>
  <si>
    <t>อุดหนุนคณะกรรมการหมู่บ้าน  หมู่ที่ 5 (โครงการแข่นขันเรือ)</t>
  </si>
  <si>
    <t>อุดหนุนสภาวัฒนธรรมอำเภอกันตัง</t>
  </si>
  <si>
    <t>วัสดุวิทยาศาสตร์หรือการแพทย์</t>
  </si>
  <si>
    <t>ค่าวัสดุแครื่องแต่งกาย</t>
  </si>
  <si>
    <t>ครุภัณฑ์ก่อสร้าง</t>
  </si>
  <si>
    <t>โครงการก่อสร้างถนน คสล.สายต้นม่วง  หมู่ที่ 1</t>
  </si>
  <si>
    <t>โครงการก่อสร้างถนน คสล.สายบ้านนายเกษม  หมู่ที่ 6</t>
  </si>
  <si>
    <t>โครงการก่อสร้างถนน คสล.สายบ้านนายเชือน  หมู่ที่ 5</t>
  </si>
  <si>
    <t>โครงการก่อสร้างถนน คสล.สายแยกทุ่งหลา-ในบ้าน  หมู่ที่ 6</t>
  </si>
  <si>
    <t>โครงการก่อสร้างถนน คสล.สายในสน-แก้มดำ  หมู่ที่ 2</t>
  </si>
  <si>
    <t xml:space="preserve">โครงการติดตั้งและปรับปรุงชุดโคมไฟฟ้าสาธารณะ หมู่ที่ 1-6 </t>
  </si>
  <si>
    <t>ส่วนการคลัง</t>
  </si>
  <si>
    <t>ส่วนโยธา</t>
  </si>
  <si>
    <t>โครงการส่งเสริมและสนับสนุนการแข่งขันกีฬาทุกระดับ</t>
  </si>
  <si>
    <t>แผนงานงบกลาง</t>
  </si>
  <si>
    <t>รายจ่ายตามข้อผูกพัน (สมทบกองทุนหลักประกันสุขภาพ</t>
  </si>
  <si>
    <t>อบต.ควนธานี)</t>
  </si>
  <si>
    <t>แผนงานบริหารงานทั่วไป</t>
  </si>
  <si>
    <t>เงินค่าตอบแทนเลขานุการนายกองค์การบริหารส่วนตำบล</t>
  </si>
  <si>
    <t xml:space="preserve">เงินเพิ่มการครองชีพชั่วคราวและเงินเพิ่มต่าง ๆ </t>
  </si>
  <si>
    <t>ของพนักงานส่วนตำบล</t>
  </si>
  <si>
    <t>เงินประจำตำแหน่งนักบริหารงาน อบต. , นักบริหารงานทั่วไป</t>
  </si>
  <si>
    <t>ส่วนท้องถิ่น</t>
  </si>
  <si>
    <t>ค่าตอบแทนผู้ปฏิบัติราชการอันเป็นประโยชน์แก่องค์กรปกครอง</t>
  </si>
  <si>
    <t>เงินประโยชน์ตอบแทนอื่นสำหรับพนักงานส่วนตำบลและ</t>
  </si>
  <si>
    <t>พนักงานจ้างเป็นกรณีพิเศษ (เงินรางวัลประจำปี)</t>
  </si>
  <si>
    <t xml:space="preserve">ค่าตอบแทนบุคคลภายนอกในการจัดเก็บข้อมูลต่างๆ </t>
  </si>
  <si>
    <t>และค่าบันทึกข้อมูล</t>
  </si>
  <si>
    <t>แผนงานการศาสนาวัฒนธรรมและนันทนาการ</t>
  </si>
  <si>
    <t>รายจ่ายเกี่ยวกับการปฏิบัติราชการที่ไม่เข้าลักษณะรายจ่าย</t>
  </si>
  <si>
    <t>หมวดอื่นๆ แยกเป็น</t>
  </si>
  <si>
    <t>โครงการอำเภอกันตังและ อบต.ควนธานี บริการประชาชน</t>
  </si>
  <si>
    <t>แผนงานการรักษาความสงบภายใน</t>
  </si>
  <si>
    <t>โครงการส่งเสริมการรณรงค์ป้องกันและลดอุบัติเหตุทางถนน</t>
  </si>
  <si>
    <t>ขององค์กรชุมชน</t>
  </si>
  <si>
    <t>โครงการสนับสนุนการจัดกิจกรรมวันอาสาสมัครป้องกันภัย</t>
  </si>
  <si>
    <t>ฝ่ายพลเรือน</t>
  </si>
  <si>
    <t>แผนงานการศึกษา</t>
  </si>
  <si>
    <t>งานระดับก่อนวัยเรียนและประถมศึกษา</t>
  </si>
  <si>
    <t>แผนงานสาธารณสุข</t>
  </si>
  <si>
    <t>แผนงานสร้างความเข้มแข็งของชุมชน</t>
  </si>
  <si>
    <t>โครงการจ้างนักเรียนนักศึกษาทำงานช่วงปิดภาคเรียน</t>
  </si>
  <si>
    <t>เพื่อแก้ปัญหาสังคม</t>
  </si>
  <si>
    <t>โครงการส่งเสริมและสนับสนุนกิจกรรมเวทีประชาคมหมู่บ้าน</t>
  </si>
  <si>
    <t>และตำบล</t>
  </si>
  <si>
    <t>โครงการส่งเสริมและสนับสนุนกลุ่มอาชีพตามแนวทาง</t>
  </si>
  <si>
    <t>เศรษฐกิจพอเพียง</t>
  </si>
  <si>
    <t>โครงการส่งเสริมสนับสนุนกิจกรรมรู้ใช้รู้ออมเฉลิมพระเกียรติ</t>
  </si>
  <si>
    <t>พระบาทสมเด็จพระเจ้าอยู่หัวฯ</t>
  </si>
  <si>
    <t xml:space="preserve">โครงการแข่งขันมหกรรมกีฬาท้องถิ่นพระยารัษฎาเกมส์ </t>
  </si>
  <si>
    <t>ครั้งที่ 11 ประจำปี 2557</t>
  </si>
  <si>
    <t>ค่าไฟฟ้าสำนักงาน อบต. , ค่าไฟฟ้าหอกระจายข่าว , ค่าไฟฟ้า</t>
  </si>
  <si>
    <t>โรงสูบน้ำด้วยพลังงานไฟฟ้า , ค่าไฟฟ้าศาลหลักเมืองตรัง</t>
  </si>
  <si>
    <t>แผนงานการพาณิชย์</t>
  </si>
  <si>
    <t>ค่าน้ำประปา ค่าน้ำบาดาล</t>
  </si>
  <si>
    <t>ค่าบริการโทรศัพท์</t>
  </si>
  <si>
    <t>ค่าบริการไปรษณีย์</t>
  </si>
  <si>
    <t>ค่าเครื่องโทรสาร  จำนวน  1  เครื่อง</t>
  </si>
  <si>
    <t>ค่าเครื่องถ่ายเอกสาร  จำนวน  1  เครื่อง</t>
  </si>
  <si>
    <t>ค่าโต๊ะทำงาน  และเก้าอี้ทำงาน  จำนวน  4  ชุด</t>
  </si>
  <si>
    <t>ค่าเครื่องพิมพ์มัลติฟังชั่น ชนิดเลเซอร์  จำนวน  1  เครื่อง</t>
  </si>
  <si>
    <t>ค่าจอภาพภาพคอมพิวเตอร์  จำนวน  1  ชุด</t>
  </si>
  <si>
    <t>ค่าจ้างที่ปรึกษาเพื่อศึกษา วิจัย ประเมินผล หรือพัฒนาระบบ</t>
  </si>
  <si>
    <t>ต่างๆ</t>
  </si>
  <si>
    <t xml:space="preserve">อุดหนุนองค์การบริหารส่วนตำบลกันตังใต้ </t>
  </si>
  <si>
    <t>(กิจการศูนย์รวมข้อมูลข่าวสารการซื้อหรือการจ้างของ อบต.)</t>
  </si>
  <si>
    <t>เงินเพิ่มต่างๆ ของพนักงาน</t>
  </si>
  <si>
    <t>เงินประจำตำแหน่งหัวหน้าส่วน</t>
  </si>
  <si>
    <t>เงินเพิ่มต่างๆ ของพนักงานจ้าง</t>
  </si>
  <si>
    <t xml:space="preserve">ค่าตอบแทนผู้ปฏิบัติราชการอันเป็นประโยชน์แก่ อปท. </t>
  </si>
  <si>
    <t>(เงินประโยชน์ตอบแทนอื่นสำหรับพนักงานส่วนท้องถิ่นและ</t>
  </si>
  <si>
    <t>พนักงานจ้างเป็นกรณีพิเศษ (เงินรางวัลประจำปี))</t>
  </si>
  <si>
    <t>ค่าตอบแทนผู้ปฏิบัติราชการอันเป็นประโยชน์แก่องค์กร</t>
  </si>
  <si>
    <t>ปกครองส่วนท้องถิ่น</t>
  </si>
  <si>
    <t xml:space="preserve">                                                                                - 2 -</t>
  </si>
  <si>
    <t>แผนงานเคหะและชุมชน</t>
  </si>
  <si>
    <t>เงินเพิ่มต่างๆ ของลูกจ้างประจำ</t>
  </si>
  <si>
    <t>เครื่องเจาะกระแทก  จำนวน  1  เครื่อง</t>
  </si>
  <si>
    <t>ค่าบันไดอลูมิเนียมแบบสไลด์ 2 ชั้น ความยาว 6 เมตร  1  ตัว</t>
  </si>
  <si>
    <t>ค่ามัตติมิเตอร์แบบเข็ม  จำนวน  1  ตัว</t>
  </si>
  <si>
    <t>เครื่องกำเนิดไฟฟ้า  จำนวน  1  เครื่อง</t>
  </si>
  <si>
    <t>เครื่อง จีพีเอส  จำนวน  1  เครื่อง</t>
  </si>
  <si>
    <t>เครื่องจ่ายสารคลอรีน  จำนวน  1  เครื่อง</t>
  </si>
  <si>
    <t>เครื่องจ่ายสารปูนขาว  จำนวน  2  เครื่อง</t>
  </si>
  <si>
    <t>เครื่องจ่ายสารส้ม  จำนวน  1  เครื่อง</t>
  </si>
  <si>
    <t xml:space="preserve">    20 เมตร  จำนวน  1  เครื่องๆ ละ 8,000  บาท</t>
  </si>
  <si>
    <t>เครื่องสูบน้ำ  จำนวน  5  เครื่อง</t>
  </si>
  <si>
    <t>1.  แบบหอยโข่ง ขนาด 2 แรงม้า 1 เฟส 220 โวลท์ ระยะส่ง</t>
  </si>
  <si>
    <t>2.  แบบหอยโข่ง ขนาด 2 แรงม้า 1 เฟส 220 โวลท์ ระยะส่ง</t>
  </si>
  <si>
    <t>3.  แบบจุ่มใต้น้ำ ขนาด 2 แรงม้า 1 เฟส 220 โวลท์ ระยะส่ง</t>
  </si>
  <si>
    <t>4.  แบบหอยโข่ง ขนาด 3 แรงม้า 1 เฟส 220 โวลท์ ระยะส่ง</t>
  </si>
  <si>
    <t xml:space="preserve">    50 เมตร  จำนวน  1  เครื่องๆ ละ 14,000  บาท</t>
  </si>
  <si>
    <t xml:space="preserve">    50 เมตร  จำนวน  2  เครื่องๆ ละ 35,000  บาท</t>
  </si>
  <si>
    <t xml:space="preserve">    50 เมตร  จำนวน  1  เครื่องๆ ละ 45,000  บาท</t>
  </si>
  <si>
    <t>โครงการรก่อสร้างคูระบายน้ำ คสล. แบบรางตื้นสายแยก</t>
  </si>
  <si>
    <t>บ่อหลาโอน-ทางหลวงแผ่นดินสายเก่า หมู่ที่ 3</t>
  </si>
  <si>
    <t xml:space="preserve">                                                                                - 3 -</t>
  </si>
  <si>
    <t>หมวดภาษีอากร</t>
  </si>
  <si>
    <t xml:space="preserve"> เงินเดือน (ฝ่ายการเมือง)</t>
  </si>
  <si>
    <t xml:space="preserve"> เงินเดือน (ฝ่ายประจำ)</t>
  </si>
  <si>
    <t>คงเหลือ(บาท)</t>
  </si>
  <si>
    <t xml:space="preserve">ค่าบำรุงรักษาและซ่อมแซม </t>
  </si>
  <si>
    <t>หมวดอื่น แยกเป็น</t>
  </si>
  <si>
    <t>จำนวน 1 เครื่อง</t>
  </si>
  <si>
    <t xml:space="preserve">ค่าเครื่องบันทึกเลขมาตรวัดน้ำประปา (Pocket PC) </t>
  </si>
  <si>
    <t>ค่าเครื่องพิมพ์ใบแจ้งหนี้แบบพกพา (Printer Mobile)</t>
  </si>
  <si>
    <t>ส่วนท้องถิ่น แยกเป็น</t>
  </si>
  <si>
    <t>หมวดอื่น</t>
  </si>
  <si>
    <t>ค่าบำรุงรักษาและซ่อมแซม</t>
  </si>
  <si>
    <t>ค่าแคล้มพ์มิเตอร์แบบเข็ม  จำนวน  1  ตัว</t>
  </si>
  <si>
    <t>เครื่องตบดินใช้เครื่องยนต์เบนซิน  จำนวน  1  เครื่อง</t>
  </si>
  <si>
    <t>ค่าเทประยะเหล็กเคลือบไนล่อน ยาว 50 เมตร จำนวน 1 ม้วน</t>
  </si>
  <si>
    <t>ค่าก่อสร้างสิ่งสาธารณูปโภค</t>
  </si>
  <si>
    <t xml:space="preserve">โครงการก่อสร้างถนน คสล.สายต้นไทร-นานุ้ย (ตอนที่ 3) </t>
  </si>
  <si>
    <t>หมู่ที่ 4</t>
  </si>
  <si>
    <t>โครงการก่อสร้างถนน คสล.สายนาในแยกบ้าน</t>
  </si>
  <si>
    <t>นายหนู ตะเส็น หมู่ที่ 4</t>
  </si>
  <si>
    <t>หมู่ที่  6</t>
  </si>
  <si>
    <t xml:space="preserve">โครงการก่อสร้างถนน คสล.สายบ้านนายบุญรอง-บนควน  </t>
  </si>
  <si>
    <t xml:space="preserve">โครงการบุกเบิกถนนลงหินผุผิวจารจร สายบ้านนางลัดดา </t>
  </si>
  <si>
    <t>ค่าใช้จ่ายในการจัดกิจกรรมในวันสำคัญของราชการฯ</t>
  </si>
  <si>
    <t>"เฉลิมพระเกียรติพระบาทสมเด็จพระเจ้าอยู่หัวฯ เนื่องใน</t>
  </si>
  <si>
    <t>โอกาสเฉลิมพระชนมพรรษา 86 พรรษา 5 ธันวาคม 2556"</t>
  </si>
  <si>
    <t xml:space="preserve">ค่าวัสดุอื่น </t>
  </si>
  <si>
    <t>งบบริหารทั่วไป</t>
  </si>
  <si>
    <t>(มหกรรมกีฬาท้องถิ่น ครั้งที่ 11)</t>
  </si>
  <si>
    <t xml:space="preserve">อุดหนุนองค์การบริหารส่วนตำบลนาเกลือ </t>
  </si>
  <si>
    <t>เงินอุดหนุนองค์กรปกครองส่วนท้องถิ่น</t>
  </si>
  <si>
    <t xml:space="preserve">                                                                          -2-</t>
  </si>
  <si>
    <t xml:space="preserve">                                                                          -3-</t>
  </si>
  <si>
    <t xml:space="preserve">                                                                          -4-</t>
  </si>
  <si>
    <t xml:space="preserve">                                                                          -5-</t>
  </si>
  <si>
    <t xml:space="preserve">                                                                          -6-</t>
  </si>
  <si>
    <t>หมวด</t>
  </si>
  <si>
    <t>ประจำเดือน พฤศจิกายน  2556</t>
  </si>
  <si>
    <t>ณ 1 พ.ย. 2556</t>
  </si>
  <si>
    <t>พฤศจิกายน 2556</t>
  </si>
  <si>
    <t>ณ  30 พ.ย. 2556</t>
  </si>
  <si>
    <t>ตั้งแต่วันที่  1  ตุลาคม  2556  ถึงวันที่  30 พฤศจิกายน  2556</t>
  </si>
  <si>
    <t>-  2  -</t>
  </si>
  <si>
    <t>ง. รายได้ที่รัฐบาลอุดหนุนให้โดยระบุวัตถุประสงค์</t>
  </si>
  <si>
    <t>หมวดเงินอุดหนุนระบุวัตถุประสงค์จากกรมส่งเสริมการปกครองท้องถิ่น</t>
  </si>
  <si>
    <t>441002</t>
  </si>
  <si>
    <t xml:space="preserve"> - เงินอุดหนุนเฉพาะกิจสำหรับพัฒนา อปท. กรณีเร่งด่วน งป. 2556 </t>
  </si>
  <si>
    <t xml:space="preserve">   (โครงการก่อสร้างถนน คสล. สายบ้านนายบุญรอง-บนควน หมู่ที่ 6)</t>
  </si>
  <si>
    <t>รวมรายรับที่รัฐบาลอุดหนุนให้โดยระบุวัตถุประสงค์</t>
  </si>
  <si>
    <t>รวมรายรับจริงทั้งสิ้น</t>
  </si>
  <si>
    <t>ตั้งแต่วันที่  1  ตุลาคม  2556  ถึงวันที่  30  พฤศจิกายน  2556</t>
  </si>
  <si>
    <t>รายงานการรับ - จ่ายเงินอุดหนุนเฉพาะกิจ   ประจำปีงบประมาณ พ.ศ. 2557</t>
  </si>
  <si>
    <t>จัดสรร (บาท)</t>
  </si>
  <si>
    <t>รวมทั้งสิ้น</t>
  </si>
  <si>
    <t xml:space="preserve"> - เงินอุดหนุนเฉพาะกิจสำหรับพัฒนา อปท. กรณีเร่งด่วน งบประมาณ พ.ศ. 2556 </t>
  </si>
  <si>
    <t>องค์การบริหารส่วนตำบลควนธานี   อำเภอกันตัง  จังหวัดตรัง</t>
  </si>
  <si>
    <t>ประจำปีงบประมาณ  พ.ศ.  2557</t>
  </si>
  <si>
    <t>บัญชีเงินรับฝาก</t>
  </si>
  <si>
    <t>จ่ายเดือนนี้</t>
  </si>
  <si>
    <t>จ่ายแต่ต้นปี</t>
  </si>
  <si>
    <t>หมวดเงินรับฝาก</t>
  </si>
  <si>
    <t>-  ภาษีหัก  ณ  ที่จ่าย</t>
  </si>
  <si>
    <t>รวมจ่าย</t>
  </si>
  <si>
    <t>รับเดือนนี้</t>
  </si>
  <si>
    <t>รับแต่ต้นปี</t>
  </si>
  <si>
    <t>- เงินประกันผู้ใช้น้ำประปา</t>
  </si>
  <si>
    <t>รวมรับ</t>
  </si>
  <si>
    <t>รายการ</t>
  </si>
  <si>
    <t>900</t>
  </si>
  <si>
    <t>090</t>
  </si>
  <si>
    <t>600</t>
  </si>
  <si>
    <t>รายรับ</t>
  </si>
  <si>
    <t xml:space="preserve">องค์การบริหารส่วนตำบลควนธานี  </t>
  </si>
  <si>
    <t>ปีงบประมาณ  2557</t>
  </si>
  <si>
    <t>อำเภอกันตัง  จังหวัดตรัง</t>
  </si>
  <si>
    <t>รายงาน รับ - จ่าย เงินสด</t>
  </si>
  <si>
    <t>จนถึงปัจจุบัน</t>
  </si>
  <si>
    <t>เดือนนี้</t>
  </si>
  <si>
    <t>เกิดขึ้นจริง</t>
  </si>
  <si>
    <t>บาท</t>
  </si>
  <si>
    <t xml:space="preserve">   ภาษีอากร</t>
  </si>
  <si>
    <t xml:space="preserve">   ค่าธรรมเนียม ค่าปรับ และใบอนุญาต</t>
  </si>
  <si>
    <t xml:space="preserve">   รายได้จากทรัพย์สิน</t>
  </si>
  <si>
    <t xml:space="preserve">   รายได้จากสาธารณูปโภคและการพาณิชย์</t>
  </si>
  <si>
    <t xml:space="preserve">   รายได้เบ็ดเตล็ด</t>
  </si>
  <si>
    <t xml:space="preserve">   ภาษีจัดสรร</t>
  </si>
  <si>
    <t xml:space="preserve">   เงินอุดหนุน</t>
  </si>
  <si>
    <t xml:space="preserve">   เงินรับฝาก  (หมายเหตุ  2)</t>
  </si>
  <si>
    <t xml:space="preserve">   เงินยืมเงินงบประมาณ</t>
  </si>
  <si>
    <t>รวมรายรับ</t>
  </si>
  <si>
    <t xml:space="preserve">องค์การบริหารส่วนตำบลควนธานี  อำเภอกันตัง  จังหวัดตรัง        </t>
  </si>
  <si>
    <t xml:space="preserve"> - 2 - </t>
  </si>
  <si>
    <t>รายจ่าย</t>
  </si>
  <si>
    <t xml:space="preserve">   งบกลาง</t>
  </si>
  <si>
    <t xml:space="preserve">   เงินเดือนฝ่ายการเมือง</t>
  </si>
  <si>
    <t xml:space="preserve">   เงินเดือนฝ่ายประจำ</t>
  </si>
  <si>
    <t xml:space="preserve">   ค่าตอบแทน</t>
  </si>
  <si>
    <t xml:space="preserve">   ค่าใช้สอย</t>
  </si>
  <si>
    <t xml:space="preserve">   ค่าวัสดุ</t>
  </si>
  <si>
    <t xml:space="preserve">   ค่าสาธารณูปโภค</t>
  </si>
  <si>
    <t xml:space="preserve">   ค่าครุภัณฑ์</t>
  </si>
  <si>
    <t xml:space="preserve">   ที่ดินและสิ่งก่อสร้าง</t>
  </si>
  <si>
    <t xml:space="preserve">   รายจ่ายอื่น</t>
  </si>
  <si>
    <t xml:space="preserve">   เงินรับฝาก  (หมายเหตุ 2)</t>
  </si>
  <si>
    <t xml:space="preserve">   เงินยืมเงินสะสม </t>
  </si>
  <si>
    <t xml:space="preserve">   รายจ่ายค้างจ่าย</t>
  </si>
  <si>
    <t>รวมรายจ่าย</t>
  </si>
  <si>
    <t>สูงกว่า</t>
  </si>
  <si>
    <t>รายรับ                              รายจ่าย</t>
  </si>
  <si>
    <t>(ต่ำกว่า)</t>
  </si>
  <si>
    <t>54-30-20</t>
  </si>
  <si>
    <t>งบกระทบยอดเงินฝากธนาคาร</t>
  </si>
  <si>
    <t xml:space="preserve">ยอดคงเหลือตามรายงานธนาคาร  ณ  </t>
  </si>
  <si>
    <t xml:space="preserve">    </t>
  </si>
  <si>
    <t>วันที่ลงบัญชี</t>
  </si>
  <si>
    <t>วันที่ฝากธนาคาร</t>
  </si>
  <si>
    <t>จำนวนเงิน</t>
  </si>
  <si>
    <t>วันที่</t>
  </si>
  <si>
    <t>เลขที่เช็ค</t>
  </si>
  <si>
    <t>รายละเอียด</t>
  </si>
  <si>
    <t>ผู้จัดทำ</t>
  </si>
  <si>
    <r>
      <t>หมายเหตุ  2</t>
    </r>
    <r>
      <rPr>
        <b/>
        <sz val="16"/>
        <rFont val="TH SarabunPSK"/>
        <family val="2"/>
      </rPr>
      <t xml:space="preserve">  ประกอบรายงาน รับ-จ่ายเงินสด</t>
    </r>
  </si>
  <si>
    <t>- ภาษีหัก  ณ  ที่จ่าย</t>
  </si>
  <si>
    <t>- ค่าใช้จ่ายภาษีบำรุงท้องที่ 5%</t>
  </si>
  <si>
    <t>- ส่วนลดภาษี 6%</t>
  </si>
  <si>
    <t>- เงินรางวัล 25 %</t>
  </si>
  <si>
    <t xml:space="preserve">    เงินอุดหนุนเฉพาะกิจสำหรับพัฒนา อปท. กรณีเร่งด่วน งป. 2556 </t>
  </si>
  <si>
    <t xml:space="preserve">    (โครงการก่อสร้างถนน คสล. สายบ้านนายบุญรอง-บนควน หมู่ที่ 6)</t>
  </si>
  <si>
    <t>7000</t>
  </si>
  <si>
    <t>(98,451.55)</t>
  </si>
  <si>
    <t>(1,201,387.16)</t>
  </si>
  <si>
    <t>วันที่  30  พฤศจิกายน  2556</t>
  </si>
  <si>
    <t>4 พฤศจิกายน 2556</t>
  </si>
  <si>
    <t>8 พฤศจิกายน 2556</t>
  </si>
  <si>
    <t>13 พฤศจิกายน 2556</t>
  </si>
  <si>
    <t>15 พฤศจิกายน 2556</t>
  </si>
  <si>
    <t>25 พฤศจิกายน 2556</t>
  </si>
  <si>
    <t>26 พฤศจิกายน 2556</t>
  </si>
  <si>
    <t>27 พฤศจิกายน 2556</t>
  </si>
  <si>
    <t>29 พฤศจิกายน 2556</t>
  </si>
  <si>
    <r>
      <t xml:space="preserve">   ธนาคาร  </t>
    </r>
    <r>
      <rPr>
        <b/>
        <u val="single"/>
        <sz val="14"/>
        <rFont val="TH SarabunPSK"/>
        <family val="2"/>
      </rPr>
      <t>ธกส. สาขากันตัง</t>
    </r>
    <r>
      <rPr>
        <b/>
        <sz val="14"/>
        <rFont val="TH SarabunPSK"/>
        <family val="2"/>
      </rPr>
      <t xml:space="preserve">  </t>
    </r>
  </si>
  <si>
    <r>
      <t xml:space="preserve">   เลขที่บัญชี  </t>
    </r>
    <r>
      <rPr>
        <b/>
        <u val="single"/>
        <sz val="14"/>
        <rFont val="TH SarabunPSK"/>
        <family val="2"/>
      </rPr>
      <t>01-257-2-19990-0</t>
    </r>
  </si>
  <si>
    <r>
      <t>บวก</t>
    </r>
    <r>
      <rPr>
        <sz val="14"/>
        <rFont val="TH SarabunPSK"/>
        <family val="2"/>
      </rPr>
      <t xml:space="preserve">  :  เงินฝากระหว่างทาง</t>
    </r>
  </si>
  <si>
    <r>
      <t>หัก</t>
    </r>
    <r>
      <rPr>
        <sz val="14"/>
        <rFont val="TH SarabunPSK"/>
        <family val="2"/>
      </rPr>
      <t xml:space="preserve">  :  เช็คจ่ายที่ผู้รับยังไม่นำมาขึ้นเงินกับธนาคาร</t>
    </r>
  </si>
  <si>
    <r>
      <t>บวก</t>
    </r>
    <r>
      <rPr>
        <b/>
        <sz val="14"/>
        <rFont val="TH SarabunPSK"/>
        <family val="2"/>
      </rPr>
      <t xml:space="preserve">  :  หรือ </t>
    </r>
    <r>
      <rPr>
        <b/>
        <u val="single"/>
        <sz val="14"/>
        <rFont val="TH SarabunPSK"/>
        <family val="2"/>
      </rPr>
      <t>(หัก)</t>
    </r>
    <r>
      <rPr>
        <sz val="14"/>
        <rFont val="TH SarabunPSK"/>
        <family val="2"/>
      </rPr>
      <t xml:space="preserve">  รายการกระทบยอดอื่น ๆ </t>
    </r>
  </si>
  <si>
    <r>
      <t xml:space="preserve">ยอดคงเหลือตามบัญชี  ณ </t>
    </r>
    <r>
      <rPr>
        <b/>
        <sz val="14"/>
        <rFont val="TH SarabunPSK"/>
        <family val="2"/>
      </rPr>
      <t xml:space="preserve"> </t>
    </r>
  </si>
  <si>
    <r>
      <t xml:space="preserve">  </t>
    </r>
    <r>
      <rPr>
        <b/>
        <u val="single"/>
        <sz val="14"/>
        <rFont val="TH SarabunPSK"/>
        <family val="2"/>
      </rPr>
      <t>ผู้ตรวจสอบ</t>
    </r>
  </si>
  <si>
    <t>7245846</t>
  </si>
  <si>
    <t>7245847</t>
  </si>
  <si>
    <t>7245859</t>
  </si>
  <si>
    <t>7245861</t>
  </si>
  <si>
    <t>7245866</t>
  </si>
  <si>
    <t>7245886</t>
  </si>
  <si>
    <t>7245892</t>
  </si>
  <si>
    <t>7245893</t>
  </si>
  <si>
    <t>7245894</t>
  </si>
  <si>
    <t>7245906</t>
  </si>
  <si>
    <t>7245910</t>
  </si>
  <si>
    <t>7245911</t>
  </si>
  <si>
    <t>7245912</t>
  </si>
  <si>
    <t>7245914</t>
  </si>
  <si>
    <t>7245915</t>
  </si>
  <si>
    <t>7245917</t>
  </si>
  <si>
    <t>7245922</t>
  </si>
  <si>
    <t>7245923</t>
  </si>
  <si>
    <t>7245924</t>
  </si>
  <si>
    <t>7245925</t>
  </si>
  <si>
    <t>7245926</t>
  </si>
  <si>
    <t>7245927</t>
  </si>
  <si>
    <t>7245928</t>
  </si>
  <si>
    <t>7245929</t>
  </si>
  <si>
    <t>7245930</t>
  </si>
  <si>
    <t>ใบผ่านรายการบัญชีมาตรฐาน</t>
  </si>
  <si>
    <t xml:space="preserve">องค์การบริหารส่วนตำบลควนธานี         </t>
  </si>
  <si>
    <t>ส่วนการคลัง / งานการเงินและบัญชี</t>
  </si>
  <si>
    <t>เดบิท</t>
  </si>
  <si>
    <t>เครดิต</t>
  </si>
  <si>
    <t>เงินสดยกไป</t>
  </si>
  <si>
    <t>010</t>
  </si>
  <si>
    <t>เงินฝากธนาคาร – กระแสรายวัน   903-6-05635-7</t>
  </si>
  <si>
    <t>021</t>
  </si>
  <si>
    <t>เงินฝากธนาคาร - ออมทรัพย์   01-257219990-0</t>
  </si>
  <si>
    <t>022</t>
  </si>
  <si>
    <t>เงินสดยกมา</t>
  </si>
  <si>
    <t>เงินรายรับ</t>
  </si>
  <si>
    <t>400000</t>
  </si>
  <si>
    <t>ผู้บันทึกบัญชี</t>
  </si>
  <si>
    <t>เงินเดือนฝ่ายประจำ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</si>
  <si>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</si>
  <si>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</si>
  <si>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</si>
  <si>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</si>
  <si>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</si>
  <si>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เงินยืมเงินสะสม - เบี้ยยังชีพผู้สูงอายุ</t>
  </si>
  <si>
    <t>เงินยืมเงินสะสม - เบี้ยยังชีพคนพิการ</t>
  </si>
  <si>
    <t>เงินยืมเงินงบประมาณ</t>
  </si>
  <si>
    <t>เงินรับฝาก-ภาษีหัก ณ ที่จ่าย</t>
  </si>
  <si>
    <t>902</t>
  </si>
  <si>
    <t>เงินฝากธนาคาร-กระแสรายวัน  00-257500046-7</t>
  </si>
  <si>
    <t>เงินรับฝาก - ภาษีหัก ณ ที่จ่าย</t>
  </si>
  <si>
    <t>412104</t>
  </si>
  <si>
    <t>ค่าจัดเก็บขยะมูลฝอย</t>
  </si>
  <si>
    <t>412107</t>
  </si>
  <si>
    <t>ค่าธรรมเนียมการขออนุญาตใช้น้ำประปา</t>
  </si>
  <si>
    <t>412199</t>
  </si>
  <si>
    <t>รายได้จากสาธารณูปโภคและการพาณิชย์</t>
  </si>
  <si>
    <t>414006</t>
  </si>
  <si>
    <t>รายได้เบ็ดเตล็ดอื่น ๆ</t>
  </si>
  <si>
    <t>415999</t>
  </si>
  <si>
    <t>ภาษีมูลค่าเพิ่ม 1 ใน 9</t>
  </si>
  <si>
    <t>421004</t>
  </si>
  <si>
    <t>ภาษีสุรา</t>
  </si>
  <si>
    <t>421006</t>
  </si>
  <si>
    <t>ภาษีสรรพสามิต</t>
  </si>
  <si>
    <t>421007</t>
  </si>
  <si>
    <t>421013</t>
  </si>
  <si>
    <t>ใบผ่านรายการบัญชีทั่วไป</t>
  </si>
  <si>
    <t>เงินฝากธนาคาร - ออมทรัพย์  01-257219990-0</t>
  </si>
  <si>
    <t>เงินฝากธนาคาร - กระแสรายวัน  903-6-05635-7</t>
  </si>
  <si>
    <t>เงินฝากธนาคาร - กระแสรายวัน  00-257500046-7</t>
  </si>
  <si>
    <t>เงินรับฝาก - เงินรางวัล 25%</t>
  </si>
  <si>
    <r>
      <t xml:space="preserve">       </t>
    </r>
    <r>
      <rPr>
        <b/>
        <u val="single"/>
        <sz val="16"/>
        <rFont val="TH SarabunPSK"/>
        <family val="2"/>
      </rPr>
      <t>ผู้จัดทำ</t>
    </r>
    <r>
      <rPr>
        <b/>
        <sz val="16"/>
        <rFont val="TH SarabunPSK"/>
        <family val="2"/>
      </rPr>
      <t xml:space="preserve">                                    </t>
    </r>
    <r>
      <rPr>
        <b/>
        <u val="single"/>
        <sz val="16"/>
        <rFont val="TH SarabunPSK"/>
        <family val="2"/>
      </rPr>
      <t>ผู้อนุมัติ</t>
    </r>
  </si>
  <si>
    <r>
      <t>เครดิต</t>
    </r>
    <r>
      <rPr>
        <b/>
        <sz val="16"/>
        <rFont val="TH SarabunPSK"/>
        <family val="2"/>
      </rPr>
      <t xml:space="preserve">  </t>
    </r>
  </si>
  <si>
    <r>
      <t>คำอธิบาย</t>
    </r>
    <r>
      <rPr>
        <sz val="16"/>
        <rFont val="TH SarabunPSK"/>
        <family val="2"/>
      </rPr>
      <t xml:space="preserve">  เพื่อบันทึก รายการส่งใช้เงินยืมเงินงบประมาณของนางยุพเยา  นวลนิ่ม  ตำแหน่งหัวหน้าสำนักงานปลัด อบต.</t>
    </r>
  </si>
  <si>
    <t>เลขที่....1  พฤศจิกายน  2556….....</t>
  </si>
  <si>
    <t>เงินรับฝาก - ค่าใช้จ่ายภาษี 5%</t>
  </si>
  <si>
    <t>เงินรับฝาก - ส่วนลดภาษี 6%</t>
  </si>
  <si>
    <t>906</t>
  </si>
  <si>
    <t>907</t>
  </si>
  <si>
    <r>
      <t>คำอธิบาย</t>
    </r>
    <r>
      <rPr>
        <sz val="16"/>
        <rFont val="TH SarabunPSK"/>
        <family val="2"/>
      </rPr>
      <t xml:space="preserve">  เพื่อบันทึก รายการจากสมุดเงินสดรับ ไปเข้าบัญชีแยกประเภทที่เกี่ยวข้องประจำเดือนพฤศจิกายน 2556</t>
    </r>
  </si>
  <si>
    <t>เลขที่....2  พฤศจิกายน  2556….....</t>
  </si>
  <si>
    <t>เงินเดือนฝ่ายการเมือง</t>
  </si>
  <si>
    <t>521000</t>
  </si>
  <si>
    <t>ค่าครุภัณฑ์</t>
  </si>
  <si>
    <t>งบกลาง</t>
  </si>
  <si>
    <t>510000</t>
  </si>
  <si>
    <t>เงินอุดหนุนเฉพาะกิจ - โครงการก่อสร้างถนน คสล. ม.6</t>
  </si>
  <si>
    <r>
      <t>คำอธิบาย</t>
    </r>
    <r>
      <rPr>
        <sz val="16"/>
        <rFont val="TH SarabunPSK"/>
        <family val="2"/>
      </rPr>
      <t xml:space="preserve">  เพื่อบันทึก รายการจากสมุดเงินสดจ่าย ไปบัญชีแยกประเภทที่เกี่ยวข้อง ประจำเดือนพฤศจิกายน 2556</t>
    </r>
  </si>
  <si>
    <t>ภาษีบำรุงท้องที่</t>
  </si>
  <si>
    <t>ค่าธรรมเนียมจดทะเบียนพาณิชย์</t>
  </si>
  <si>
    <t>412108</t>
  </si>
  <si>
    <t>ค่าปรับผู้กระทำผิดกฎหมายจราจรทางบก</t>
  </si>
  <si>
    <t>ภาษีมูลค่าเพิ่มตาม พ.ร.บ. กำหนดแผนฯ</t>
  </si>
  <si>
    <t>421002</t>
  </si>
  <si>
    <t>ค่าภาคหลวงปิโตรเลี่ยม</t>
  </si>
  <si>
    <t xml:space="preserve">เงินอุดหนุนเฉพาะกิจสำหรับพัฒนา อปท. กรณีเร่งด่วน งป. 2556 </t>
  </si>
  <si>
    <t>(โครงการก่อสร้างถนน คสล. สายบ้านนายบุญรอง-บนควน หมู่ที่ 6)</t>
  </si>
  <si>
    <t>เลขที่....3  พฤศจิกายน  2556….....</t>
  </si>
  <si>
    <r>
      <t>คำอธิบาย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เพื่อบันทึก รายการจากทะเบียนเงินรายรับ  ไปเข้าบัญชีแยกประเภทที่เกี่ยวข้องประจำเดือนพฤศจิกายน 2556</t>
    </r>
  </si>
  <si>
    <r>
      <t>คำอธิบาย</t>
    </r>
    <r>
      <rPr>
        <sz val="16"/>
        <rFont val="TH SarabunPSK"/>
        <family val="2"/>
      </rPr>
      <t xml:space="preserve">  เพื่อบันทึก รายการโอนเงินฝากธนาคารกระแสรายวัน เข้าเงินฝากธนาคารออมทรัพย์ </t>
    </r>
    <r>
      <rPr>
        <sz val="14"/>
        <rFont val="TH SarabunPSK"/>
        <family val="2"/>
      </rPr>
      <t>ประจำเดือนพฤศจิกายน 2556</t>
    </r>
  </si>
  <si>
    <r>
      <t>คำอธิบาย</t>
    </r>
    <r>
      <rPr>
        <sz val="16"/>
        <rFont val="TH SarabunPSK"/>
        <family val="2"/>
      </rPr>
      <t xml:space="preserve">  เพื่อบันทึก รายการโอนเงินฝากธนาคารออมทรัพย์ เข้าเงินฝากธนาคารกระแสรายวัน </t>
    </r>
    <r>
      <rPr>
        <sz val="14"/>
        <rFont val="TH SarabunPSK"/>
        <family val="2"/>
      </rPr>
      <t>ประจำเดือนพฤศจิกายน 2556</t>
    </r>
  </si>
  <si>
    <t xml:space="preserve">  วันที่...30  พฤศจิกายน  2556........</t>
  </si>
  <si>
    <t xml:space="preserve">              ลงวันที่ 12 พฤศจิกายน 2556  เป็นใบสำคัญ  จำนวนเงิน  29,101.26  บาท</t>
  </si>
  <si>
    <t xml:space="preserve">              เป็นค่าใช้จ่ายโครงการจัดงานประเพณีลอยกระทง ประจำปี 2556  ตามสัญญายืมเลขที่ 6/2557       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</si>
</sst>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t&quot;$&quot;#,##0_);\(t&quot;$&quot;#,##0\)"/>
    <numFmt numFmtId="198" formatCode="t&quot;$&quot;#,##0_);[Red]\(t&quot;$&quot;#,##0\)"/>
    <numFmt numFmtId="199" formatCode="t&quot;$&quot;#,##0.00_);\(t&quot;$&quot;#,##0.00\)"/>
    <numFmt numFmtId="200" formatCode="t&quot;$&quot;#,##0.00_);[Red]\(t&quot;$&quot;#,##0.00\)"/>
    <numFmt numFmtId="201" formatCode="_-* #,##0.000_-;\-* #,##0.000_-;_-* &quot;-&quot;??_-;_-@_-"/>
    <numFmt numFmtId="202" formatCode="#,##0.00;[Red]#,##0.00"/>
    <numFmt numFmtId="203" formatCode="#,##0.00_ ;\-#,##0.00\ "/>
    <numFmt numFmtId="204" formatCode="[$-41E]d\ mmmm\ yyyy"/>
    <numFmt numFmtId="205" formatCode="[$-F800]dddd\,\ mmmm\ dd\,\ yyyy"/>
    <numFmt numFmtId="206" formatCode="[$-107041E]d\ mmmm\ yyyy;@"/>
    <numFmt numFmtId="207" formatCode="mmm\-yyyy"/>
    <numFmt numFmtId="208" formatCode="_-* #,##0.0000_-;\-* #,##0.0000_-;_-* &quot;-&quot;??_-;_-@_-"/>
    <numFmt numFmtId="209" formatCode="_-* #,##0.00000_-;\-* #,##0.00000_-;_-* &quot;-&quot;??_-;_-@_-"/>
    <numFmt numFmtId="210" formatCode="#,##0_ ;\-#,##0\ "/>
    <numFmt numFmtId="211" formatCode="#,##0.0"/>
    <numFmt numFmtId="212" formatCode="00000"/>
    <numFmt numFmtId="213" formatCode="&quot;฿&quot;#,##0"/>
    <numFmt numFmtId="214" formatCode="#,##0;[Red]#,##0"/>
  </numFmts>
  <fonts count="37">
    <font>
      <sz val="10"/>
      <name val="Arial"/>
      <family val="0"/>
    </font>
    <font>
      <sz val="8"/>
      <name val="Arial"/>
      <family val="0"/>
    </font>
    <font>
      <sz val="14"/>
      <name val="Cordia New"/>
      <family val="0"/>
    </font>
    <font>
      <sz val="16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H Niramit AS"/>
      <family val="0"/>
    </font>
    <font>
      <b/>
      <sz val="14"/>
      <name val="TH Niramit AS"/>
      <family val="0"/>
    </font>
    <font>
      <b/>
      <u val="single"/>
      <sz val="14"/>
      <name val="TH Niramit AS"/>
      <family val="0"/>
    </font>
    <font>
      <u val="single"/>
      <sz val="14"/>
      <name val="TH Niramit AS"/>
      <family val="0"/>
    </font>
    <font>
      <b/>
      <i/>
      <sz val="14"/>
      <name val="TH Niramit AS"/>
      <family val="0"/>
    </font>
    <font>
      <b/>
      <sz val="16"/>
      <name val="TH Niramit AS"/>
      <family val="0"/>
    </font>
    <font>
      <sz val="16"/>
      <name val="TH Niramit AS"/>
      <family val="0"/>
    </font>
    <font>
      <i/>
      <sz val="14"/>
      <name val="TH Niramit AS"/>
      <family val="0"/>
    </font>
    <font>
      <i/>
      <u val="single"/>
      <sz val="14"/>
      <name val="TH Niramit AS"/>
      <family val="0"/>
    </font>
    <font>
      <sz val="12"/>
      <name val="TH Niramit AS"/>
      <family val="0"/>
    </font>
    <font>
      <b/>
      <sz val="15"/>
      <name val="TH Niramit AS"/>
      <family val="0"/>
    </font>
    <font>
      <sz val="15"/>
      <color indexed="10"/>
      <name val="TH Niramit AS"/>
      <family val="0"/>
    </font>
    <font>
      <sz val="15"/>
      <color indexed="12"/>
      <name val="TH Niramit AS"/>
      <family val="0"/>
    </font>
    <font>
      <sz val="15"/>
      <name val="TH Niramit AS"/>
      <family val="0"/>
    </font>
    <font>
      <b/>
      <i/>
      <sz val="15"/>
      <name val="TH Niramit AS"/>
      <family val="0"/>
    </font>
    <font>
      <b/>
      <sz val="15"/>
      <color indexed="10"/>
      <name val="TH Niramit AS"/>
      <family val="0"/>
    </font>
    <font>
      <b/>
      <sz val="15"/>
      <color indexed="12"/>
      <name val="TH Niramit AS"/>
      <family val="0"/>
    </font>
    <font>
      <b/>
      <u val="single"/>
      <sz val="15"/>
      <name val="TH Niramit AS"/>
      <family val="0"/>
    </font>
    <font>
      <sz val="8"/>
      <name val="Cordia New"/>
      <family val="0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6"/>
      <color indexed="9"/>
      <name val="TH SarabunPSK"/>
      <family val="2"/>
    </font>
    <font>
      <sz val="16"/>
      <name val="Angsana New"/>
      <family val="1"/>
    </font>
    <font>
      <sz val="13.5"/>
      <name val="TH SarabunPSK"/>
      <family val="2"/>
    </font>
    <font>
      <b/>
      <sz val="16"/>
      <color indexed="9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43" fontId="3" fillId="0" borderId="0" xfId="17" applyFont="1" applyBorder="1" applyAlignment="1">
      <alignment/>
    </xf>
    <xf numFmtId="0" fontId="4" fillId="0" borderId="0" xfId="24" applyFont="1" applyBorder="1">
      <alignment/>
      <protection/>
    </xf>
    <xf numFmtId="0" fontId="3" fillId="0" borderId="0" xfId="24" applyFont="1" applyBorder="1">
      <alignment/>
      <protection/>
    </xf>
    <xf numFmtId="49" fontId="3" fillId="0" borderId="0" xfId="24" applyNumberFormat="1" applyFont="1" applyBorder="1" applyAlignment="1">
      <alignment horizontal="center"/>
      <protection/>
    </xf>
    <xf numFmtId="43" fontId="3" fillId="0" borderId="0" xfId="17" applyFont="1" applyBorder="1" applyAlignment="1">
      <alignment horizontal="right"/>
    </xf>
    <xf numFmtId="43" fontId="3" fillId="0" borderId="0" xfId="17" applyFont="1" applyBorder="1" applyAlignment="1">
      <alignment horizontal="center"/>
    </xf>
    <xf numFmtId="43" fontId="3" fillId="0" borderId="0" xfId="17" applyNumberFormat="1" applyFont="1" applyBorder="1" applyAlignment="1">
      <alignment horizontal="right"/>
    </xf>
    <xf numFmtId="43" fontId="3" fillId="0" borderId="0" xfId="17" applyNumberFormat="1" applyFont="1" applyBorder="1" applyAlignment="1">
      <alignment/>
    </xf>
    <xf numFmtId="43" fontId="5" fillId="0" borderId="0" xfId="17" applyFont="1" applyBorder="1" applyAlignment="1">
      <alignment/>
    </xf>
    <xf numFmtId="0" fontId="3" fillId="0" borderId="0" xfId="24" applyFont="1" applyBorder="1" applyAlignment="1">
      <alignment/>
      <protection/>
    </xf>
    <xf numFmtId="0" fontId="3" fillId="0" borderId="0" xfId="24" applyFont="1" applyBorder="1" applyAlignment="1">
      <alignment vertical="center"/>
      <protection/>
    </xf>
    <xf numFmtId="0" fontId="3" fillId="0" borderId="0" xfId="24" applyFont="1" applyBorder="1" applyAlignment="1">
      <alignment horizontal="center" vertical="center"/>
      <protection/>
    </xf>
    <xf numFmtId="0" fontId="3" fillId="0" borderId="0" xfId="24" applyFont="1" applyBorder="1" applyAlignment="1">
      <alignment horizontal="center"/>
      <protection/>
    </xf>
    <xf numFmtId="43" fontId="3" fillId="0" borderId="0" xfId="24" applyNumberFormat="1" applyFont="1" applyBorder="1">
      <alignment/>
      <protection/>
    </xf>
    <xf numFmtId="43" fontId="3" fillId="0" borderId="0" xfId="24" applyNumberFormat="1" applyFont="1" applyBorder="1" applyAlignment="1">
      <alignment horizontal="center"/>
      <protection/>
    </xf>
    <xf numFmtId="0" fontId="6" fillId="0" borderId="0" xfId="24" applyFont="1" applyBorder="1" applyAlignment="1">
      <alignment horizontal="center"/>
      <protection/>
    </xf>
    <xf numFmtId="43" fontId="4" fillId="0" borderId="0" xfId="24" applyNumberFormat="1" applyFont="1" applyBorder="1">
      <alignment/>
      <protection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3" fontId="10" fillId="0" borderId="2" xfId="17" applyFont="1" applyFill="1" applyBorder="1" applyAlignment="1">
      <alignment horizontal="center"/>
    </xf>
    <xf numFmtId="43" fontId="10" fillId="0" borderId="3" xfId="17" applyFont="1" applyFill="1" applyBorder="1" applyAlignment="1">
      <alignment horizontal="center"/>
    </xf>
    <xf numFmtId="43" fontId="9" fillId="0" borderId="2" xfId="17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43" fontId="9" fillId="0" borderId="5" xfId="17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/>
    </xf>
    <xf numFmtId="43" fontId="9" fillId="0" borderId="3" xfId="17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3" fontId="10" fillId="0" borderId="9" xfId="17" applyFont="1" applyFill="1" applyBorder="1" applyAlignment="1">
      <alignment horizontal="left"/>
    </xf>
    <xf numFmtId="43" fontId="9" fillId="0" borderId="0" xfId="17" applyFont="1" applyFill="1" applyBorder="1" applyAlignment="1">
      <alignment horizontal="left"/>
    </xf>
    <xf numFmtId="0" fontId="11" fillId="0" borderId="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43" fontId="9" fillId="0" borderId="5" xfId="17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43" fontId="9" fillId="0" borderId="5" xfId="17" applyFont="1" applyFill="1" applyBorder="1" applyAlignment="1">
      <alignment horizontal="center"/>
    </xf>
    <xf numFmtId="0" fontId="10" fillId="0" borderId="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43" fontId="9" fillId="0" borderId="3" xfId="17" applyFont="1" applyFill="1" applyBorder="1" applyAlignment="1">
      <alignment/>
    </xf>
    <xf numFmtId="43" fontId="9" fillId="0" borderId="3" xfId="17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right"/>
    </xf>
    <xf numFmtId="43" fontId="9" fillId="0" borderId="0" xfId="17" applyFont="1" applyFill="1" applyBorder="1" applyAlignment="1">
      <alignment/>
    </xf>
    <xf numFmtId="43" fontId="9" fillId="0" borderId="0" xfId="17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43" fontId="10" fillId="0" borderId="9" xfId="17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/>
    </xf>
    <xf numFmtId="43" fontId="10" fillId="0" borderId="5" xfId="17" applyFont="1" applyFill="1" applyBorder="1" applyAlignment="1">
      <alignment horizontal="center"/>
    </xf>
    <xf numFmtId="43" fontId="10" fillId="0" borderId="0" xfId="17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3" fontId="9" fillId="0" borderId="4" xfId="17" applyFont="1" applyFill="1" applyBorder="1" applyAlignment="1">
      <alignment/>
    </xf>
    <xf numFmtId="43" fontId="9" fillId="0" borderId="1" xfId="17" applyFont="1" applyFill="1" applyBorder="1" applyAlignment="1">
      <alignment/>
    </xf>
    <xf numFmtId="43" fontId="9" fillId="0" borderId="1" xfId="17" applyFont="1" applyFill="1" applyBorder="1" applyAlignment="1">
      <alignment horizontal="center"/>
    </xf>
    <xf numFmtId="43" fontId="9" fillId="0" borderId="4" xfId="17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43" fontId="9" fillId="0" borderId="7" xfId="17" applyFont="1" applyFill="1" applyBorder="1" applyAlignment="1">
      <alignment/>
    </xf>
    <xf numFmtId="43" fontId="9" fillId="0" borderId="7" xfId="17" applyFont="1" applyFill="1" applyBorder="1" applyAlignment="1">
      <alignment horizontal="center"/>
    </xf>
    <xf numFmtId="43" fontId="10" fillId="0" borderId="6" xfId="17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5" fillId="0" borderId="0" xfId="24" applyFont="1" applyBorder="1">
      <alignment/>
      <protection/>
    </xf>
    <xf numFmtId="0" fontId="14" fillId="0" borderId="2" xfId="24" applyFont="1" applyBorder="1" applyAlignment="1">
      <alignment horizontal="center" vertical="center"/>
      <protection/>
    </xf>
    <xf numFmtId="0" fontId="14" fillId="0" borderId="2" xfId="24" applyFont="1" applyBorder="1" applyAlignment="1">
      <alignment horizontal="center"/>
      <protection/>
    </xf>
    <xf numFmtId="0" fontId="14" fillId="0" borderId="3" xfId="24" applyFont="1" applyBorder="1" applyAlignment="1">
      <alignment horizontal="center" vertical="center"/>
      <protection/>
    </xf>
    <xf numFmtId="0" fontId="14" fillId="0" borderId="3" xfId="24" applyFont="1" applyBorder="1" applyAlignment="1">
      <alignment horizontal="center"/>
      <protection/>
    </xf>
    <xf numFmtId="0" fontId="15" fillId="0" borderId="5" xfId="0" applyFont="1" applyBorder="1" applyAlignment="1">
      <alignment/>
    </xf>
    <xf numFmtId="49" fontId="15" fillId="0" borderId="5" xfId="24" applyNumberFormat="1" applyFont="1" applyBorder="1" applyAlignment="1">
      <alignment horizontal="center"/>
      <protection/>
    </xf>
    <xf numFmtId="43" fontId="15" fillId="0" borderId="5" xfId="17" applyNumberFormat="1" applyFont="1" applyBorder="1" applyAlignment="1">
      <alignment/>
    </xf>
    <xf numFmtId="43" fontId="15" fillId="0" borderId="5" xfId="17" applyFont="1" applyBorder="1" applyAlignment="1">
      <alignment horizontal="right"/>
    </xf>
    <xf numFmtId="43" fontId="15" fillId="0" borderId="5" xfId="17" applyFont="1" applyBorder="1" applyAlignment="1">
      <alignment horizontal="center"/>
    </xf>
    <xf numFmtId="43" fontId="15" fillId="0" borderId="5" xfId="17" applyNumberFormat="1" applyFont="1" applyBorder="1" applyAlignment="1">
      <alignment horizontal="right"/>
    </xf>
    <xf numFmtId="43" fontId="15" fillId="0" borderId="5" xfId="17" applyFont="1" applyBorder="1" applyAlignment="1">
      <alignment/>
    </xf>
    <xf numFmtId="0" fontId="15" fillId="0" borderId="5" xfId="24" applyFont="1" applyBorder="1">
      <alignment/>
      <protection/>
    </xf>
    <xf numFmtId="0" fontId="15" fillId="0" borderId="3" xfId="24" applyFont="1" applyBorder="1">
      <alignment/>
      <protection/>
    </xf>
    <xf numFmtId="49" fontId="15" fillId="0" borderId="3" xfId="24" applyNumberFormat="1" applyFont="1" applyBorder="1" applyAlignment="1">
      <alignment horizontal="center"/>
      <protection/>
    </xf>
    <xf numFmtId="43" fontId="15" fillId="0" borderId="3" xfId="17" applyFont="1" applyBorder="1" applyAlignment="1">
      <alignment horizontal="right"/>
    </xf>
    <xf numFmtId="43" fontId="15" fillId="0" borderId="3" xfId="17" applyFont="1" applyBorder="1" applyAlignment="1">
      <alignment horizontal="center"/>
    </xf>
    <xf numFmtId="43" fontId="15" fillId="0" borderId="3" xfId="17" applyNumberFormat="1" applyFont="1" applyBorder="1" applyAlignment="1">
      <alignment horizontal="right"/>
    </xf>
    <xf numFmtId="43" fontId="14" fillId="0" borderId="9" xfId="24" applyNumberFormat="1" applyFont="1" applyBorder="1">
      <alignment/>
      <protection/>
    </xf>
    <xf numFmtId="43" fontId="14" fillId="0" borderId="9" xfId="24" applyNumberFormat="1" applyFont="1" applyBorder="1" applyAlignment="1">
      <alignment horizontal="center"/>
      <protection/>
    </xf>
    <xf numFmtId="43" fontId="15" fillId="0" borderId="0" xfId="24" applyNumberFormat="1" applyFont="1" applyBorder="1">
      <alignment/>
      <protection/>
    </xf>
    <xf numFmtId="0" fontId="9" fillId="0" borderId="5" xfId="0" applyFont="1" applyBorder="1" applyAlignment="1">
      <alignment/>
    </xf>
    <xf numFmtId="0" fontId="14" fillId="0" borderId="0" xfId="24" applyFont="1" applyBorder="1">
      <alignment/>
      <protection/>
    </xf>
    <xf numFmtId="0" fontId="15" fillId="0" borderId="2" xfId="25" applyFont="1" applyBorder="1">
      <alignment/>
      <protection/>
    </xf>
    <xf numFmtId="0" fontId="15" fillId="0" borderId="2" xfId="25" applyFont="1" applyBorder="1" applyAlignment="1">
      <alignment horizontal="center"/>
      <protection/>
    </xf>
    <xf numFmtId="43" fontId="15" fillId="0" borderId="2" xfId="17" applyFont="1" applyBorder="1" applyAlignment="1">
      <alignment/>
    </xf>
    <xf numFmtId="43" fontId="15" fillId="0" borderId="2" xfId="17" applyFont="1" applyBorder="1" applyAlignment="1">
      <alignment horizontal="right"/>
    </xf>
    <xf numFmtId="43" fontId="15" fillId="0" borderId="2" xfId="24" applyNumberFormat="1" applyFont="1" applyBorder="1" applyAlignment="1">
      <alignment horizontal="center"/>
      <protection/>
    </xf>
    <xf numFmtId="0" fontId="15" fillId="0" borderId="5" xfId="23" applyFont="1" applyBorder="1" applyAlignment="1">
      <alignment horizontal="left" vertical="center"/>
      <protection/>
    </xf>
    <xf numFmtId="0" fontId="15" fillId="0" borderId="5" xfId="25" applyFont="1" applyBorder="1" applyAlignment="1">
      <alignment horizontal="center"/>
      <protection/>
    </xf>
    <xf numFmtId="43" fontId="15" fillId="0" borderId="5" xfId="24" applyNumberFormat="1" applyFont="1" applyBorder="1" applyAlignment="1">
      <alignment horizontal="center"/>
      <protection/>
    </xf>
    <xf numFmtId="49" fontId="15" fillId="0" borderId="5" xfId="23" applyNumberFormat="1" applyFont="1" applyBorder="1" applyAlignment="1">
      <alignment horizontal="center" vertical="center"/>
      <protection/>
    </xf>
    <xf numFmtId="43" fontId="15" fillId="0" borderId="5" xfId="17" applyFont="1" applyBorder="1" applyAlignment="1">
      <alignment horizontal="center" vertical="center"/>
    </xf>
    <xf numFmtId="0" fontId="15" fillId="0" borderId="5" xfId="23" applyFont="1" applyBorder="1" applyAlignment="1">
      <alignment/>
      <protection/>
    </xf>
    <xf numFmtId="49" fontId="15" fillId="0" borderId="5" xfId="23" applyNumberFormat="1" applyFont="1" applyBorder="1" applyAlignment="1">
      <alignment horizontal="center"/>
      <protection/>
    </xf>
    <xf numFmtId="43" fontId="15" fillId="0" borderId="5" xfId="17" applyFont="1" applyBorder="1" applyAlignment="1">
      <alignment/>
    </xf>
    <xf numFmtId="0" fontId="15" fillId="0" borderId="3" xfId="23" applyFont="1" applyBorder="1" applyAlignment="1">
      <alignment/>
      <protection/>
    </xf>
    <xf numFmtId="49" fontId="15" fillId="0" borderId="3" xfId="23" applyNumberFormat="1" applyFont="1" applyBorder="1" applyAlignment="1">
      <alignment horizontal="center"/>
      <protection/>
    </xf>
    <xf numFmtId="43" fontId="15" fillId="0" borderId="3" xfId="17" applyFont="1" applyBorder="1" applyAlignment="1">
      <alignment/>
    </xf>
    <xf numFmtId="43" fontId="15" fillId="0" borderId="3" xfId="17" applyFont="1" applyBorder="1" applyAlignment="1">
      <alignment/>
    </xf>
    <xf numFmtId="43" fontId="15" fillId="0" borderId="3" xfId="24" applyNumberFormat="1" applyFont="1" applyBorder="1" applyAlignment="1">
      <alignment horizontal="center"/>
      <protection/>
    </xf>
    <xf numFmtId="49" fontId="15" fillId="0" borderId="0" xfId="24" applyNumberFormat="1" applyFont="1" applyBorder="1" applyAlignment="1">
      <alignment horizontal="center"/>
      <protection/>
    </xf>
    <xf numFmtId="43" fontId="14" fillId="0" borderId="9" xfId="17" applyFont="1" applyBorder="1" applyAlignment="1">
      <alignment/>
    </xf>
    <xf numFmtId="43" fontId="14" fillId="0" borderId="9" xfId="17" applyFont="1" applyBorder="1" applyAlignment="1">
      <alignment horizontal="right"/>
    </xf>
    <xf numFmtId="43" fontId="15" fillId="0" borderId="0" xfId="17" applyFont="1" applyBorder="1" applyAlignment="1">
      <alignment/>
    </xf>
    <xf numFmtId="43" fontId="15" fillId="0" borderId="0" xfId="17" applyFont="1" applyBorder="1" applyAlignment="1">
      <alignment horizontal="right"/>
    </xf>
    <xf numFmtId="0" fontId="12" fillId="0" borderId="0" xfId="0" applyFont="1" applyBorder="1" applyAlignment="1">
      <alignment/>
    </xf>
    <xf numFmtId="0" fontId="9" fillId="0" borderId="0" xfId="24" applyFont="1" applyBorder="1">
      <alignment/>
      <protection/>
    </xf>
    <xf numFmtId="43" fontId="10" fillId="0" borderId="0" xfId="17" applyFont="1" applyFill="1" applyBorder="1" applyAlignment="1">
      <alignment/>
    </xf>
    <xf numFmtId="43" fontId="10" fillId="0" borderId="3" xfId="17" applyFont="1" applyFill="1" applyBorder="1" applyAlignment="1">
      <alignment/>
    </xf>
    <xf numFmtId="43" fontId="10" fillId="0" borderId="10" xfId="17" applyFont="1" applyFill="1" applyBorder="1" applyAlignment="1">
      <alignment/>
    </xf>
    <xf numFmtId="43" fontId="10" fillId="0" borderId="11" xfId="17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1" fillId="0" borderId="6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/>
    </xf>
    <xf numFmtId="43" fontId="9" fillId="0" borderId="8" xfId="17" applyFont="1" applyFill="1" applyBorder="1" applyAlignment="1">
      <alignment/>
    </xf>
    <xf numFmtId="0" fontId="11" fillId="0" borderId="7" xfId="0" applyFont="1" applyFill="1" applyBorder="1" applyAlignment="1">
      <alignment horizontal="left" vertical="center"/>
    </xf>
    <xf numFmtId="43" fontId="9" fillId="2" borderId="0" xfId="17" applyFont="1" applyFill="1" applyBorder="1" applyAlignment="1">
      <alignment/>
    </xf>
    <xf numFmtId="43" fontId="18" fillId="2" borderId="0" xfId="17" applyFont="1" applyFill="1" applyBorder="1" applyAlignment="1">
      <alignment/>
    </xf>
    <xf numFmtId="0" fontId="20" fillId="0" borderId="0" xfId="27" applyFont="1">
      <alignment/>
      <protection/>
    </xf>
    <xf numFmtId="0" fontId="21" fillId="0" borderId="0" xfId="27" applyFont="1">
      <alignment/>
      <protection/>
    </xf>
    <xf numFmtId="0" fontId="22" fillId="0" borderId="0" xfId="27" applyFont="1">
      <alignment/>
      <protection/>
    </xf>
    <xf numFmtId="0" fontId="22" fillId="0" borderId="7" xfId="27" applyFont="1" applyBorder="1">
      <alignment/>
      <protection/>
    </xf>
    <xf numFmtId="0" fontId="19" fillId="0" borderId="2" xfId="27" applyFont="1" applyBorder="1" applyAlignment="1">
      <alignment horizontal="center" vertical="center"/>
      <protection/>
    </xf>
    <xf numFmtId="49" fontId="19" fillId="0" borderId="3" xfId="27" applyNumberFormat="1" applyFont="1" applyBorder="1" applyAlignment="1">
      <alignment horizontal="center" vertical="center"/>
      <protection/>
    </xf>
    <xf numFmtId="0" fontId="23" fillId="0" borderId="2" xfId="0" applyFont="1" applyBorder="1" applyAlignment="1">
      <alignment/>
    </xf>
    <xf numFmtId="0" fontId="19" fillId="0" borderId="2" xfId="0" applyFont="1" applyBorder="1" applyAlignment="1">
      <alignment horizontal="center"/>
    </xf>
    <xf numFmtId="43" fontId="22" fillId="0" borderId="5" xfId="17" applyFont="1" applyBorder="1" applyAlignment="1">
      <alignment/>
    </xf>
    <xf numFmtId="43" fontId="19" fillId="0" borderId="2" xfId="17" applyFont="1" applyBorder="1" applyAlignment="1">
      <alignment horizontal="right"/>
    </xf>
    <xf numFmtId="43" fontId="19" fillId="0" borderId="2" xfId="17" applyFont="1" applyBorder="1" applyAlignment="1">
      <alignment/>
    </xf>
    <xf numFmtId="0" fontId="24" fillId="0" borderId="0" xfId="27" applyFont="1">
      <alignment/>
      <protection/>
    </xf>
    <xf numFmtId="0" fontId="25" fillId="0" borderId="0" xfId="27" applyFont="1">
      <alignment/>
      <protection/>
    </xf>
    <xf numFmtId="0" fontId="19" fillId="0" borderId="0" xfId="27" applyFont="1">
      <alignment/>
      <protection/>
    </xf>
    <xf numFmtId="0" fontId="19" fillId="0" borderId="5" xfId="0" applyFont="1" applyBorder="1" applyAlignment="1">
      <alignment/>
    </xf>
    <xf numFmtId="0" fontId="19" fillId="0" borderId="5" xfId="0" applyFont="1" applyBorder="1" applyAlignment="1">
      <alignment horizontal="center"/>
    </xf>
    <xf numFmtId="43" fontId="19" fillId="0" borderId="12" xfId="17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5" xfId="0" applyFont="1" applyBorder="1" applyAlignment="1">
      <alignment horizontal="center"/>
    </xf>
    <xf numFmtId="43" fontId="19" fillId="0" borderId="5" xfId="17" applyFont="1" applyBorder="1" applyAlignment="1">
      <alignment/>
    </xf>
    <xf numFmtId="43" fontId="21" fillId="0" borderId="0" xfId="27" applyNumberFormat="1" applyFont="1">
      <alignment/>
      <protection/>
    </xf>
    <xf numFmtId="43" fontId="20" fillId="0" borderId="0" xfId="27" applyNumberFormat="1" applyFont="1">
      <alignment/>
      <protection/>
    </xf>
    <xf numFmtId="43" fontId="22" fillId="0" borderId="5" xfId="17" applyFont="1" applyBorder="1" applyAlignment="1">
      <alignment horizontal="right"/>
    </xf>
    <xf numFmtId="43" fontId="24" fillId="0" borderId="0" xfId="27" applyNumberFormat="1" applyFont="1">
      <alignment/>
      <protection/>
    </xf>
    <xf numFmtId="0" fontId="23" fillId="0" borderId="5" xfId="0" applyFont="1" applyBorder="1" applyAlignment="1">
      <alignment/>
    </xf>
    <xf numFmtId="43" fontId="25" fillId="0" borderId="0" xfId="27" applyNumberFormat="1" applyFont="1">
      <alignment/>
      <protection/>
    </xf>
    <xf numFmtId="43" fontId="22" fillId="0" borderId="0" xfId="17" applyFont="1" applyAlignment="1">
      <alignment/>
    </xf>
    <xf numFmtId="43" fontId="19" fillId="0" borderId="12" xfId="17" applyFont="1" applyBorder="1" applyAlignment="1">
      <alignment horizontal="right"/>
    </xf>
    <xf numFmtId="0" fontId="22" fillId="0" borderId="3" xfId="0" applyFont="1" applyBorder="1" applyAlignment="1">
      <alignment/>
    </xf>
    <xf numFmtId="0" fontId="22" fillId="0" borderId="3" xfId="0" applyFont="1" applyBorder="1" applyAlignment="1">
      <alignment horizontal="center"/>
    </xf>
    <xf numFmtId="43" fontId="22" fillId="0" borderId="12" xfId="17" applyFont="1" applyBorder="1" applyAlignment="1">
      <alignment/>
    </xf>
    <xf numFmtId="43" fontId="19" fillId="0" borderId="9" xfId="17" applyFont="1" applyBorder="1" applyAlignment="1">
      <alignment/>
    </xf>
    <xf numFmtId="0" fontId="22" fillId="0" borderId="0" xfId="27" applyFont="1" applyBorder="1">
      <alignment/>
      <protection/>
    </xf>
    <xf numFmtId="49" fontId="22" fillId="0" borderId="0" xfId="27" applyNumberFormat="1" applyFont="1" applyBorder="1" applyAlignment="1">
      <alignment horizontal="center"/>
      <protection/>
    </xf>
    <xf numFmtId="43" fontId="22" fillId="0" borderId="0" xfId="17" applyFont="1" applyBorder="1" applyAlignment="1">
      <alignment/>
    </xf>
    <xf numFmtId="49" fontId="22" fillId="0" borderId="0" xfId="27" applyNumberFormat="1" applyFont="1">
      <alignment/>
      <protection/>
    </xf>
    <xf numFmtId="0" fontId="19" fillId="0" borderId="2" xfId="27" applyFont="1" applyBorder="1" applyAlignment="1">
      <alignment horizontal="left" vertical="center"/>
      <protection/>
    </xf>
    <xf numFmtId="49" fontId="19" fillId="0" borderId="2" xfId="27" applyNumberFormat="1" applyFont="1" applyBorder="1" applyAlignment="1">
      <alignment horizontal="center" vertical="center"/>
      <protection/>
    </xf>
    <xf numFmtId="49" fontId="22" fillId="0" borderId="5" xfId="27" applyNumberFormat="1" applyFont="1" applyBorder="1" applyAlignment="1">
      <alignment horizontal="center"/>
      <protection/>
    </xf>
    <xf numFmtId="0" fontId="22" fillId="0" borderId="5" xfId="27" applyFont="1" applyBorder="1">
      <alignment/>
      <protection/>
    </xf>
    <xf numFmtId="0" fontId="19" fillId="0" borderId="10" xfId="0" applyFont="1" applyBorder="1" applyAlignment="1">
      <alignment horizontal="center"/>
    </xf>
    <xf numFmtId="43" fontId="19" fillId="0" borderId="13" xfId="17" applyFont="1" applyBorder="1" applyAlignment="1">
      <alignment/>
    </xf>
    <xf numFmtId="0" fontId="10" fillId="0" borderId="5" xfId="27" applyFont="1" applyBorder="1">
      <alignment/>
      <protection/>
    </xf>
    <xf numFmtId="49" fontId="19" fillId="0" borderId="5" xfId="27" applyNumberFormat="1" applyFont="1" applyBorder="1" applyAlignment="1">
      <alignment horizontal="center"/>
      <protection/>
    </xf>
    <xf numFmtId="43" fontId="10" fillId="0" borderId="9" xfId="17" applyNumberFormat="1" applyFont="1" applyFill="1" applyBorder="1" applyAlignment="1">
      <alignment/>
    </xf>
    <xf numFmtId="49" fontId="22" fillId="0" borderId="4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19" fillId="0" borderId="0" xfId="0" applyFont="1" applyAlignment="1">
      <alignment horizontal="center"/>
    </xf>
    <xf numFmtId="43" fontId="19" fillId="0" borderId="2" xfId="17" applyFont="1" applyBorder="1" applyAlignment="1">
      <alignment horizontal="center"/>
    </xf>
    <xf numFmtId="43" fontId="19" fillId="0" borderId="14" xfId="17" applyFont="1" applyBorder="1" applyAlignment="1">
      <alignment horizontal="center"/>
    </xf>
    <xf numFmtId="43" fontId="19" fillId="0" borderId="3" xfId="17" applyFont="1" applyBorder="1" applyAlignment="1">
      <alignment/>
    </xf>
    <xf numFmtId="43" fontId="19" fillId="0" borderId="7" xfId="17" applyFont="1" applyBorder="1" applyAlignment="1">
      <alignment horizontal="center"/>
    </xf>
    <xf numFmtId="43" fontId="19" fillId="0" borderId="3" xfId="17" applyFont="1" applyBorder="1" applyAlignment="1">
      <alignment horizontal="center"/>
    </xf>
    <xf numFmtId="43" fontId="22" fillId="0" borderId="5" xfId="17" applyFont="1" applyBorder="1" applyAlignment="1">
      <alignment horizontal="center"/>
    </xf>
    <xf numFmtId="43" fontId="22" fillId="0" borderId="0" xfId="17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3" fontId="19" fillId="0" borderId="9" xfId="17" applyFont="1" applyFill="1" applyBorder="1" applyAlignment="1">
      <alignment/>
    </xf>
    <xf numFmtId="43" fontId="19" fillId="0" borderId="9" xfId="17" applyFont="1" applyFill="1" applyBorder="1" applyAlignment="1">
      <alignment horizontal="center"/>
    </xf>
    <xf numFmtId="49" fontId="22" fillId="0" borderId="0" xfId="0" applyNumberFormat="1" applyFont="1" applyAlignment="1">
      <alignment/>
    </xf>
    <xf numFmtId="43" fontId="19" fillId="0" borderId="5" xfId="17" applyFont="1" applyBorder="1" applyAlignment="1">
      <alignment/>
    </xf>
    <xf numFmtId="43" fontId="19" fillId="0" borderId="0" xfId="17" applyFont="1" applyBorder="1" applyAlignment="1">
      <alignment horizontal="center"/>
    </xf>
    <xf numFmtId="43" fontId="19" fillId="0" borderId="5" xfId="17" applyFont="1" applyBorder="1" applyAlignment="1">
      <alignment horizontal="center"/>
    </xf>
    <xf numFmtId="0" fontId="11" fillId="0" borderId="5" xfId="27" applyFont="1" applyBorder="1">
      <alignment/>
      <protection/>
    </xf>
    <xf numFmtId="4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43" fontId="19" fillId="0" borderId="2" xfId="17" applyNumberFormat="1" applyFont="1" applyBorder="1" applyAlignment="1">
      <alignment horizontal="center"/>
    </xf>
    <xf numFmtId="43" fontId="19" fillId="0" borderId="3" xfId="17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43" fontId="19" fillId="0" borderId="2" xfId="17" applyNumberFormat="1" applyFont="1" applyBorder="1" applyAlignment="1">
      <alignment/>
    </xf>
    <xf numFmtId="43" fontId="19" fillId="0" borderId="2" xfId="0" applyNumberFormat="1" applyFont="1" applyBorder="1" applyAlignment="1">
      <alignment/>
    </xf>
    <xf numFmtId="43" fontId="19" fillId="0" borderId="12" xfId="17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43" fontId="19" fillId="0" borderId="12" xfId="0" applyNumberFormat="1" applyFont="1" applyBorder="1" applyAlignment="1">
      <alignment/>
    </xf>
    <xf numFmtId="43" fontId="22" fillId="0" borderId="5" xfId="17" applyNumberFormat="1" applyFont="1" applyBorder="1" applyAlignment="1">
      <alignment/>
    </xf>
    <xf numFmtId="43" fontId="22" fillId="0" borderId="5" xfId="0" applyNumberFormat="1" applyFont="1" applyBorder="1" applyAlignment="1">
      <alignment/>
    </xf>
    <xf numFmtId="43" fontId="19" fillId="0" borderId="5" xfId="17" applyNumberFormat="1" applyFont="1" applyBorder="1" applyAlignment="1">
      <alignment/>
    </xf>
    <xf numFmtId="43" fontId="19" fillId="0" borderId="5" xfId="0" applyNumberFormat="1" applyFont="1" applyBorder="1" applyAlignment="1">
      <alignment/>
    </xf>
    <xf numFmtId="43" fontId="22" fillId="0" borderId="3" xfId="17" applyNumberFormat="1" applyFont="1" applyBorder="1" applyAlignment="1">
      <alignment/>
    </xf>
    <xf numFmtId="43" fontId="19" fillId="0" borderId="15" xfId="17" applyNumberFormat="1" applyFont="1" applyBorder="1" applyAlignment="1">
      <alignment/>
    </xf>
    <xf numFmtId="43" fontId="19" fillId="0" borderId="10" xfId="17" applyFont="1" applyBorder="1" applyAlignment="1">
      <alignment/>
    </xf>
    <xf numFmtId="43" fontId="19" fillId="0" borderId="9" xfId="0" applyNumberFormat="1" applyFont="1" applyBorder="1" applyAlignment="1">
      <alignment/>
    </xf>
    <xf numFmtId="43" fontId="22" fillId="0" borderId="0" xfId="17" applyNumberFormat="1" applyFont="1" applyAlignment="1">
      <alignment/>
    </xf>
    <xf numFmtId="0" fontId="3" fillId="0" borderId="0" xfId="26" applyFont="1">
      <alignment/>
      <protection/>
    </xf>
    <xf numFmtId="0" fontId="5" fillId="0" borderId="0" xfId="26" applyFont="1">
      <alignment/>
      <protection/>
    </xf>
    <xf numFmtId="0" fontId="28" fillId="0" borderId="12" xfId="26" applyFont="1" applyBorder="1" applyAlignment="1">
      <alignment horizontal="center"/>
      <protection/>
    </xf>
    <xf numFmtId="0" fontId="28" fillId="0" borderId="16" xfId="26" applyFont="1" applyBorder="1">
      <alignment/>
      <protection/>
    </xf>
    <xf numFmtId="0" fontId="3" fillId="0" borderId="14" xfId="26" applyFont="1" applyBorder="1">
      <alignment/>
      <protection/>
    </xf>
    <xf numFmtId="0" fontId="28" fillId="0" borderId="2" xfId="26" applyFont="1" applyBorder="1" applyAlignment="1">
      <alignment horizontal="center"/>
      <protection/>
    </xf>
    <xf numFmtId="0" fontId="3" fillId="0" borderId="4" xfId="26" applyFont="1" applyBorder="1">
      <alignment/>
      <protection/>
    </xf>
    <xf numFmtId="49" fontId="3" fillId="0" borderId="0" xfId="26" applyNumberFormat="1" applyFont="1" applyBorder="1">
      <alignment/>
      <protection/>
    </xf>
    <xf numFmtId="0" fontId="3" fillId="0" borderId="5" xfId="26" applyFont="1" applyBorder="1" applyAlignment="1">
      <alignment horizontal="center"/>
      <protection/>
    </xf>
    <xf numFmtId="43" fontId="5" fillId="0" borderId="0" xfId="26" applyNumberFormat="1" applyFont="1">
      <alignment/>
      <protection/>
    </xf>
    <xf numFmtId="43" fontId="3" fillId="0" borderId="0" xfId="26" applyNumberFormat="1" applyFont="1">
      <alignment/>
      <protection/>
    </xf>
    <xf numFmtId="49" fontId="3" fillId="0" borderId="0" xfId="26" applyNumberFormat="1" applyFont="1" applyBorder="1" applyAlignment="1">
      <alignment horizontal="left"/>
      <protection/>
    </xf>
    <xf numFmtId="0" fontId="3" fillId="0" borderId="9" xfId="26" applyFont="1" applyBorder="1">
      <alignment/>
      <protection/>
    </xf>
    <xf numFmtId="49" fontId="3" fillId="0" borderId="0" xfId="26" applyNumberFormat="1" applyFont="1">
      <alignment/>
      <protection/>
    </xf>
    <xf numFmtId="49" fontId="3" fillId="0" borderId="6" xfId="26" applyNumberFormat="1" applyFont="1" applyBorder="1">
      <alignment/>
      <protection/>
    </xf>
    <xf numFmtId="49" fontId="3" fillId="0" borderId="7" xfId="26" applyNumberFormat="1" applyFont="1" applyBorder="1">
      <alignment/>
      <protection/>
    </xf>
    <xf numFmtId="0" fontId="3" fillId="0" borderId="3" xfId="26" applyFont="1" applyBorder="1" applyAlignment="1">
      <alignment horizontal="center"/>
      <protection/>
    </xf>
    <xf numFmtId="43" fontId="28" fillId="0" borderId="0" xfId="17" applyFont="1" applyBorder="1" applyAlignment="1">
      <alignment horizontal="center"/>
    </xf>
    <xf numFmtId="0" fontId="3" fillId="0" borderId="0" xfId="23" applyFont="1" applyBorder="1" applyAlignment="1">
      <alignment/>
      <protection/>
    </xf>
    <xf numFmtId="43" fontId="3" fillId="0" borderId="0" xfId="17" applyFont="1" applyBorder="1" applyAlignment="1">
      <alignment/>
    </xf>
    <xf numFmtId="0" fontId="3" fillId="0" borderId="0" xfId="23" applyFont="1" applyBorder="1" applyAlignment="1">
      <alignment horizontal="left" vertical="center"/>
      <protection/>
    </xf>
    <xf numFmtId="49" fontId="3" fillId="0" borderId="5" xfId="23" applyNumberFormat="1" applyFont="1" applyBorder="1" applyAlignment="1">
      <alignment horizontal="center" vertical="center"/>
      <protection/>
    </xf>
    <xf numFmtId="43" fontId="3" fillId="0" borderId="5" xfId="17" applyFont="1" applyBorder="1" applyAlignment="1">
      <alignment horizontal="center" vertical="center"/>
    </xf>
    <xf numFmtId="49" fontId="3" fillId="0" borderId="5" xfId="23" applyNumberFormat="1" applyFont="1" applyBorder="1" applyAlignment="1">
      <alignment horizontal="center"/>
      <protection/>
    </xf>
    <xf numFmtId="43" fontId="3" fillId="0" borderId="5" xfId="17" applyFont="1" applyBorder="1" applyAlignment="1">
      <alignment/>
    </xf>
    <xf numFmtId="43" fontId="3" fillId="0" borderId="5" xfId="17" applyFont="1" applyBorder="1" applyAlignment="1">
      <alignment/>
    </xf>
    <xf numFmtId="43" fontId="3" fillId="0" borderId="0" xfId="17" applyFont="1" applyAlignment="1">
      <alignment/>
    </xf>
    <xf numFmtId="0" fontId="28" fillId="0" borderId="0" xfId="25" applyFont="1">
      <alignment/>
      <protection/>
    </xf>
    <xf numFmtId="0" fontId="3" fillId="0" borderId="0" xfId="25" applyFont="1">
      <alignment/>
      <protection/>
    </xf>
    <xf numFmtId="187" fontId="3" fillId="0" borderId="0" xfId="17" applyNumberFormat="1" applyFont="1" applyAlignment="1">
      <alignment/>
    </xf>
    <xf numFmtId="0" fontId="3" fillId="0" borderId="0" xfId="25" applyFont="1" applyBorder="1">
      <alignment/>
      <protection/>
    </xf>
    <xf numFmtId="187" fontId="28" fillId="0" borderId="0" xfId="17" applyNumberFormat="1" applyFont="1" applyAlignment="1">
      <alignment horizontal="center"/>
    </xf>
    <xf numFmtId="0" fontId="3" fillId="0" borderId="0" xfId="25" applyFont="1" applyAlignment="1">
      <alignment vertical="top"/>
      <protection/>
    </xf>
    <xf numFmtId="0" fontId="3" fillId="0" borderId="17" xfId="25" applyFont="1" applyBorder="1" applyAlignment="1">
      <alignment/>
      <protection/>
    </xf>
    <xf numFmtId="0" fontId="28" fillId="0" borderId="17" xfId="25" applyFont="1" applyBorder="1" applyAlignment="1">
      <alignment horizontal="center"/>
      <protection/>
    </xf>
    <xf numFmtId="0" fontId="28" fillId="0" borderId="18" xfId="25" applyFont="1" applyBorder="1" applyAlignment="1">
      <alignment horizontal="center"/>
      <protection/>
    </xf>
    <xf numFmtId="0" fontId="28" fillId="0" borderId="5" xfId="25" applyFont="1" applyBorder="1" applyAlignment="1">
      <alignment horizontal="center" vertical="center" shrinkToFit="1"/>
      <protection/>
    </xf>
    <xf numFmtId="187" fontId="28" fillId="0" borderId="5" xfId="17" applyNumberFormat="1" applyFont="1" applyBorder="1" applyAlignment="1">
      <alignment horizontal="center" vertical="center" shrinkToFit="1"/>
    </xf>
    <xf numFmtId="0" fontId="28" fillId="0" borderId="5" xfId="25" applyFont="1" applyBorder="1" applyAlignment="1">
      <alignment horizontal="center"/>
      <protection/>
    </xf>
    <xf numFmtId="0" fontId="28" fillId="0" borderId="2" xfId="25" applyFont="1" applyBorder="1" applyAlignment="1">
      <alignment horizontal="center" vertical="center" shrinkToFit="1"/>
      <protection/>
    </xf>
    <xf numFmtId="0" fontId="28" fillId="0" borderId="13" xfId="25" applyFont="1" applyBorder="1" applyAlignment="1">
      <alignment horizontal="center" vertical="center" shrinkToFit="1"/>
      <protection/>
    </xf>
    <xf numFmtId="187" fontId="28" fillId="0" borderId="13" xfId="17" applyNumberFormat="1" applyFont="1" applyBorder="1" applyAlignment="1">
      <alignment horizontal="center" vertical="center" shrinkToFit="1"/>
    </xf>
    <xf numFmtId="0" fontId="3" fillId="0" borderId="13" xfId="25" applyFont="1" applyBorder="1" applyAlignment="1">
      <alignment/>
      <protection/>
    </xf>
    <xf numFmtId="43" fontId="3" fillId="0" borderId="17" xfId="17" applyFont="1" applyBorder="1" applyAlignment="1">
      <alignment/>
    </xf>
    <xf numFmtId="43" fontId="28" fillId="0" borderId="13" xfId="17" applyFont="1" applyBorder="1" applyAlignment="1">
      <alignment/>
    </xf>
    <xf numFmtId="0" fontId="28" fillId="0" borderId="19" xfId="25" applyFont="1" applyBorder="1" applyAlignment="1">
      <alignment horizontal="center"/>
      <protection/>
    </xf>
    <xf numFmtId="0" fontId="3" fillId="0" borderId="19" xfId="25" applyFont="1" applyBorder="1">
      <alignment/>
      <protection/>
    </xf>
    <xf numFmtId="43" fontId="28" fillId="0" borderId="9" xfId="17" applyFont="1" applyBorder="1" applyAlignment="1">
      <alignment/>
    </xf>
    <xf numFmtId="0" fontId="29" fillId="0" borderId="0" xfId="25" applyFont="1">
      <alignment/>
      <protection/>
    </xf>
    <xf numFmtId="0" fontId="3" fillId="0" borderId="4" xfId="25" applyFont="1" applyBorder="1">
      <alignment/>
      <protection/>
    </xf>
    <xf numFmtId="43" fontId="3" fillId="0" borderId="5" xfId="17" applyFont="1" applyBorder="1" applyAlignment="1">
      <alignment horizontal="right"/>
    </xf>
    <xf numFmtId="0" fontId="3" fillId="0" borderId="5" xfId="0" applyFont="1" applyBorder="1" applyAlignment="1">
      <alignment/>
    </xf>
    <xf numFmtId="49" fontId="3" fillId="0" borderId="5" xfId="24" applyNumberFormat="1" applyFont="1" applyBorder="1" applyAlignment="1">
      <alignment horizontal="center"/>
      <protection/>
    </xf>
    <xf numFmtId="0" fontId="3" fillId="0" borderId="5" xfId="24" applyFont="1" applyBorder="1">
      <alignment/>
      <protection/>
    </xf>
    <xf numFmtId="0" fontId="3" fillId="0" borderId="3" xfId="24" applyFont="1" applyBorder="1">
      <alignment/>
      <protection/>
    </xf>
    <xf numFmtId="49" fontId="3" fillId="0" borderId="3" xfId="24" applyNumberFormat="1" applyFont="1" applyBorder="1" applyAlignment="1">
      <alignment horizontal="center"/>
      <protection/>
    </xf>
    <xf numFmtId="0" fontId="3" fillId="0" borderId="5" xfId="25" applyFont="1" applyBorder="1">
      <alignment/>
      <protection/>
    </xf>
    <xf numFmtId="43" fontId="28" fillId="0" borderId="9" xfId="17" applyFont="1" applyBorder="1" applyAlignment="1">
      <alignment horizontal="center"/>
    </xf>
    <xf numFmtId="49" fontId="3" fillId="0" borderId="4" xfId="25" applyNumberFormat="1" applyFont="1" applyBorder="1" applyAlignment="1">
      <alignment horizontal="center"/>
      <protection/>
    </xf>
    <xf numFmtId="43" fontId="3" fillId="0" borderId="17" xfId="17" applyFont="1" applyBorder="1" applyAlignment="1">
      <alignment horizontal="right"/>
    </xf>
    <xf numFmtId="43" fontId="3" fillId="0" borderId="3" xfId="17" applyFont="1" applyBorder="1" applyAlignment="1">
      <alignment/>
    </xf>
    <xf numFmtId="0" fontId="3" fillId="0" borderId="3" xfId="25" applyFont="1" applyBorder="1">
      <alignment/>
      <protection/>
    </xf>
    <xf numFmtId="49" fontId="3" fillId="0" borderId="3" xfId="25" applyNumberFormat="1" applyFont="1" applyBorder="1" applyAlignment="1">
      <alignment horizontal="center"/>
      <protection/>
    </xf>
    <xf numFmtId="43" fontId="3" fillId="0" borderId="3" xfId="17" applyFont="1" applyBorder="1" applyAlignment="1">
      <alignment horizontal="right"/>
    </xf>
    <xf numFmtId="43" fontId="3" fillId="0" borderId="4" xfId="17" applyFont="1" applyBorder="1" applyAlignment="1">
      <alignment/>
    </xf>
    <xf numFmtId="49" fontId="3" fillId="0" borderId="0" xfId="25" applyNumberFormat="1" applyFont="1" applyBorder="1" applyAlignment="1">
      <alignment horizontal="center"/>
      <protection/>
    </xf>
    <xf numFmtId="43" fontId="3" fillId="0" borderId="6" xfId="17" applyFont="1" applyBorder="1" applyAlignment="1">
      <alignment/>
    </xf>
    <xf numFmtId="43" fontId="28" fillId="0" borderId="12" xfId="17" applyFont="1" applyBorder="1" applyAlignment="1">
      <alignment/>
    </xf>
    <xf numFmtId="49" fontId="3" fillId="0" borderId="0" xfId="25" applyNumberFormat="1" applyFont="1" applyBorder="1">
      <alignment/>
      <protection/>
    </xf>
    <xf numFmtId="0" fontId="28" fillId="0" borderId="0" xfId="25" applyFont="1" applyAlignment="1">
      <alignment horizontal="center"/>
      <protection/>
    </xf>
    <xf numFmtId="43" fontId="28" fillId="0" borderId="0" xfId="17" applyFont="1" applyBorder="1" applyAlignment="1">
      <alignment/>
    </xf>
    <xf numFmtId="0" fontId="28" fillId="0" borderId="0" xfId="25" applyFont="1" applyAlignment="1">
      <alignment/>
      <protection/>
    </xf>
    <xf numFmtId="187" fontId="3" fillId="0" borderId="0" xfId="17" applyNumberFormat="1" applyFont="1" applyAlignment="1">
      <alignment/>
    </xf>
    <xf numFmtId="0" fontId="3" fillId="0" borderId="0" xfId="25" applyFont="1" applyAlignment="1">
      <alignment/>
      <protection/>
    </xf>
    <xf numFmtId="187" fontId="3" fillId="0" borderId="17" xfId="17" applyNumberFormat="1" applyFont="1" applyBorder="1" applyAlignment="1">
      <alignment/>
    </xf>
    <xf numFmtId="0" fontId="3" fillId="0" borderId="17" xfId="25" applyFont="1" applyBorder="1">
      <alignment/>
      <protection/>
    </xf>
    <xf numFmtId="43" fontId="3" fillId="0" borderId="20" xfId="17" applyFont="1" applyBorder="1" applyAlignment="1">
      <alignment horizontal="right"/>
    </xf>
    <xf numFmtId="187" fontId="3" fillId="0" borderId="5" xfId="17" applyNumberFormat="1" applyFont="1" applyBorder="1" applyAlignment="1">
      <alignment/>
    </xf>
    <xf numFmtId="0" fontId="3" fillId="0" borderId="5" xfId="25" applyFont="1" applyBorder="1" applyAlignment="1">
      <alignment horizontal="center"/>
      <protection/>
    </xf>
    <xf numFmtId="0" fontId="3" fillId="0" borderId="20" xfId="25" applyFont="1" applyBorder="1">
      <alignment/>
      <protection/>
    </xf>
    <xf numFmtId="0" fontId="3" fillId="0" borderId="1" xfId="25" applyFont="1" applyBorder="1">
      <alignment/>
      <protection/>
    </xf>
    <xf numFmtId="49" fontId="3" fillId="0" borderId="5" xfId="25" applyNumberFormat="1" applyFont="1" applyBorder="1" applyAlignment="1">
      <alignment horizontal="center"/>
      <protection/>
    </xf>
    <xf numFmtId="0" fontId="3" fillId="0" borderId="5" xfId="27" applyFont="1" applyBorder="1" applyAlignment="1">
      <alignment horizontal="left" vertical="center"/>
      <protection/>
    </xf>
    <xf numFmtId="43" fontId="3" fillId="0" borderId="2" xfId="17" applyFont="1" applyBorder="1" applyAlignment="1">
      <alignment horizontal="right"/>
    </xf>
    <xf numFmtId="49" fontId="3" fillId="0" borderId="1" xfId="25" applyNumberFormat="1" applyFont="1" applyBorder="1" applyAlignment="1">
      <alignment horizontal="center"/>
      <protection/>
    </xf>
    <xf numFmtId="0" fontId="3" fillId="0" borderId="0" xfId="25" applyFont="1" applyBorder="1" applyAlignment="1">
      <alignment horizontal="center"/>
      <protection/>
    </xf>
    <xf numFmtId="43" fontId="28" fillId="0" borderId="3" xfId="17" applyFont="1" applyBorder="1" applyAlignment="1">
      <alignment/>
    </xf>
    <xf numFmtId="43" fontId="3" fillId="0" borderId="2" xfId="17" applyFont="1" applyBorder="1" applyAlignment="1">
      <alignment/>
    </xf>
    <xf numFmtId="0" fontId="3" fillId="0" borderId="0" xfId="25" applyFont="1" applyAlignment="1">
      <alignment horizontal="center"/>
      <protection/>
    </xf>
    <xf numFmtId="49" fontId="28" fillId="0" borderId="5" xfId="17" applyNumberFormat="1" applyFont="1" applyBorder="1" applyAlignment="1">
      <alignment horizontal="right"/>
    </xf>
    <xf numFmtId="43" fontId="28" fillId="0" borderId="9" xfId="17" applyFont="1" applyBorder="1" applyAlignment="1">
      <alignment horizontal="right"/>
    </xf>
    <xf numFmtId="43" fontId="28" fillId="0" borderId="0" xfId="17" applyFont="1" applyBorder="1" applyAlignment="1">
      <alignment horizontal="right"/>
    </xf>
    <xf numFmtId="43" fontId="3" fillId="0" borderId="0" xfId="17" applyFont="1" applyAlignment="1">
      <alignment horizontal="center"/>
    </xf>
    <xf numFmtId="43" fontId="3" fillId="0" borderId="0" xfId="25" applyNumberFormat="1" applyFont="1">
      <alignment/>
      <protection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43" fontId="5" fillId="0" borderId="0" xfId="17" applyFont="1" applyBorder="1" applyAlignment="1">
      <alignment/>
    </xf>
    <xf numFmtId="0" fontId="3" fillId="0" borderId="0" xfId="25" applyFont="1" applyBorder="1" applyAlignment="1">
      <alignment/>
      <protection/>
    </xf>
    <xf numFmtId="0" fontId="4" fillId="0" borderId="0" xfId="23" applyFont="1" applyBorder="1" applyAlignment="1">
      <alignment/>
      <protection/>
    </xf>
    <xf numFmtId="0" fontId="4" fillId="0" borderId="0" xfId="21" applyFont="1">
      <alignment/>
      <protection/>
    </xf>
    <xf numFmtId="0" fontId="30" fillId="0" borderId="16" xfId="21" applyFont="1" applyBorder="1">
      <alignment/>
      <protection/>
    </xf>
    <xf numFmtId="0" fontId="30" fillId="0" borderId="14" xfId="21" applyFont="1" applyBorder="1">
      <alignment/>
      <protection/>
    </xf>
    <xf numFmtId="0" fontId="4" fillId="0" borderId="21" xfId="21" applyFont="1" applyBorder="1">
      <alignment/>
      <protection/>
    </xf>
    <xf numFmtId="0" fontId="30" fillId="0" borderId="0" xfId="21" applyFont="1" applyBorder="1" applyAlignment="1">
      <alignment horizontal="center"/>
      <protection/>
    </xf>
    <xf numFmtId="0" fontId="30" fillId="0" borderId="4" xfId="21" applyFont="1" applyBorder="1">
      <alignment/>
      <protection/>
    </xf>
    <xf numFmtId="0" fontId="30" fillId="0" borderId="0" xfId="21" applyFont="1">
      <alignment/>
      <protection/>
    </xf>
    <xf numFmtId="0" fontId="30" fillId="0" borderId="0" xfId="21" applyFont="1" applyBorder="1">
      <alignment/>
      <protection/>
    </xf>
    <xf numFmtId="0" fontId="4" fillId="0" borderId="1" xfId="21" applyFont="1" applyBorder="1">
      <alignment/>
      <protection/>
    </xf>
    <xf numFmtId="0" fontId="4" fillId="0" borderId="6" xfId="21" applyFont="1" applyBorder="1">
      <alignment/>
      <protection/>
    </xf>
    <xf numFmtId="0" fontId="4" fillId="0" borderId="7" xfId="21" applyFont="1" applyBorder="1">
      <alignment/>
      <protection/>
    </xf>
    <xf numFmtId="0" fontId="4" fillId="0" borderId="8" xfId="21" applyFont="1" applyBorder="1">
      <alignment/>
      <protection/>
    </xf>
    <xf numFmtId="0" fontId="4" fillId="0" borderId="4" xfId="21" applyFont="1" applyBorder="1">
      <alignment/>
      <protection/>
    </xf>
    <xf numFmtId="0" fontId="4" fillId="0" borderId="0" xfId="21" applyFont="1" applyBorder="1">
      <alignment/>
      <protection/>
    </xf>
    <xf numFmtId="0" fontId="31" fillId="0" borderId="0" xfId="21" applyFont="1" applyBorder="1">
      <alignment/>
      <protection/>
    </xf>
    <xf numFmtId="43" fontId="30" fillId="0" borderId="0" xfId="17" applyFont="1" applyBorder="1" applyAlignment="1">
      <alignment/>
    </xf>
    <xf numFmtId="0" fontId="30" fillId="0" borderId="1" xfId="21" applyFont="1" applyBorder="1" applyAlignment="1">
      <alignment horizontal="center"/>
      <protection/>
    </xf>
    <xf numFmtId="0" fontId="31" fillId="0" borderId="4" xfId="21" applyFont="1" applyBorder="1">
      <alignment/>
      <protection/>
    </xf>
    <xf numFmtId="43" fontId="4" fillId="0" borderId="0" xfId="17" applyFont="1" applyBorder="1" applyAlignment="1">
      <alignment/>
    </xf>
    <xf numFmtId="43" fontId="4" fillId="0" borderId="1" xfId="17" applyFont="1" applyBorder="1" applyAlignment="1">
      <alignment/>
    </xf>
    <xf numFmtId="0" fontId="31" fillId="0" borderId="0" xfId="21" applyFont="1" applyBorder="1" applyAlignment="1">
      <alignment horizontal="center"/>
      <protection/>
    </xf>
    <xf numFmtId="49" fontId="4" fillId="0" borderId="0" xfId="21" applyNumberFormat="1" applyFont="1" applyBorder="1" applyAlignment="1">
      <alignment horizontal="center"/>
      <protection/>
    </xf>
    <xf numFmtId="43" fontId="4" fillId="0" borderId="0" xfId="17" applyFont="1" applyAlignment="1">
      <alignment horizontal="center"/>
    </xf>
    <xf numFmtId="0" fontId="32" fillId="0" borderId="4" xfId="21" applyFont="1" applyBorder="1">
      <alignment/>
      <protection/>
    </xf>
    <xf numFmtId="0" fontId="4" fillId="0" borderId="0" xfId="21" applyFont="1" applyBorder="1" applyAlignment="1">
      <alignment/>
      <protection/>
    </xf>
    <xf numFmtId="43" fontId="4" fillId="0" borderId="0" xfId="17" applyFont="1" applyAlignment="1">
      <alignment/>
    </xf>
    <xf numFmtId="0" fontId="4" fillId="0" borderId="14" xfId="21" applyFont="1" applyBorder="1">
      <alignment/>
      <protection/>
    </xf>
    <xf numFmtId="187" fontId="3" fillId="0" borderId="0" xfId="17" applyNumberFormat="1" applyFont="1" applyBorder="1" applyAlignment="1">
      <alignment horizontal="center" vertical="top"/>
    </xf>
    <xf numFmtId="0" fontId="28" fillId="0" borderId="0" xfId="23" applyFont="1" applyBorder="1" applyAlignment="1">
      <alignment horizontal="right"/>
      <protection/>
    </xf>
    <xf numFmtId="0" fontId="3" fillId="0" borderId="0" xfId="23" applyFont="1">
      <alignment/>
      <protection/>
    </xf>
    <xf numFmtId="0" fontId="28" fillId="0" borderId="0" xfId="23" applyFont="1" applyBorder="1" applyAlignment="1">
      <alignment horizontal="center"/>
      <protection/>
    </xf>
    <xf numFmtId="0" fontId="28" fillId="0" borderId="0" xfId="23" applyFont="1" applyBorder="1" applyAlignment="1">
      <alignment/>
      <protection/>
    </xf>
    <xf numFmtId="0" fontId="28" fillId="0" borderId="12" xfId="23" applyFont="1" applyBorder="1" applyAlignment="1">
      <alignment horizontal="center" vertical="center"/>
      <protection/>
    </xf>
    <xf numFmtId="43" fontId="28" fillId="0" borderId="12" xfId="17" applyFont="1" applyBorder="1" applyAlignment="1">
      <alignment horizontal="center" vertical="center"/>
    </xf>
    <xf numFmtId="0" fontId="28" fillId="0" borderId="16" xfId="23" applyFont="1" applyBorder="1" applyAlignment="1">
      <alignment horizontal="center" vertical="center"/>
      <protection/>
    </xf>
    <xf numFmtId="0" fontId="3" fillId="0" borderId="21" xfId="26" applyFont="1" applyBorder="1" applyAlignment="1">
      <alignment horizontal="center"/>
      <protection/>
    </xf>
    <xf numFmtId="43" fontId="3" fillId="0" borderId="6" xfId="17" applyFont="1" applyBorder="1" applyAlignment="1">
      <alignment horizontal="center"/>
    </xf>
    <xf numFmtId="43" fontId="3" fillId="0" borderId="8" xfId="17" applyFont="1" applyBorder="1" applyAlignment="1">
      <alignment horizontal="center"/>
    </xf>
    <xf numFmtId="43" fontId="28" fillId="0" borderId="10" xfId="17" applyFont="1" applyBorder="1" applyAlignment="1">
      <alignment horizontal="center"/>
    </xf>
    <xf numFmtId="43" fontId="28" fillId="0" borderId="11" xfId="17" applyFont="1" applyBorder="1" applyAlignment="1">
      <alignment horizontal="center"/>
    </xf>
    <xf numFmtId="49" fontId="28" fillId="0" borderId="11" xfId="26" applyNumberFormat="1" applyFont="1" applyBorder="1" applyAlignment="1">
      <alignment horizontal="center"/>
      <protection/>
    </xf>
    <xf numFmtId="187" fontId="28" fillId="0" borderId="22" xfId="17" applyNumberFormat="1" applyFont="1" applyBorder="1" applyAlignment="1">
      <alignment horizontal="center"/>
    </xf>
    <xf numFmtId="187" fontId="28" fillId="0" borderId="23" xfId="17" applyNumberFormat="1" applyFont="1" applyBorder="1" applyAlignment="1">
      <alignment horizontal="center"/>
    </xf>
    <xf numFmtId="0" fontId="28" fillId="0" borderId="0" xfId="25" applyFont="1" applyAlignment="1">
      <alignment horizontal="right"/>
      <protection/>
    </xf>
    <xf numFmtId="187" fontId="28" fillId="0" borderId="0" xfId="17" applyNumberFormat="1" applyFont="1" applyAlignment="1">
      <alignment horizontal="center"/>
    </xf>
    <xf numFmtId="0" fontId="28" fillId="0" borderId="24" xfId="25" applyFont="1" applyBorder="1" applyAlignment="1">
      <alignment horizontal="right" vertical="top"/>
      <protection/>
    </xf>
    <xf numFmtId="0" fontId="28" fillId="0" borderId="14" xfId="23" applyFont="1" applyBorder="1" applyAlignment="1">
      <alignment horizontal="center" vertical="center"/>
      <protection/>
    </xf>
    <xf numFmtId="0" fontId="28" fillId="0" borderId="21" xfId="23" applyFont="1" applyBorder="1" applyAlignment="1">
      <alignment horizontal="center" vertical="center"/>
      <protection/>
    </xf>
    <xf numFmtId="0" fontId="28" fillId="0" borderId="2" xfId="23" applyFont="1" applyBorder="1" applyAlignment="1">
      <alignment horizontal="center" vertical="center"/>
      <protection/>
    </xf>
    <xf numFmtId="43" fontId="28" fillId="0" borderId="2" xfId="17" applyFont="1" applyBorder="1" applyAlignment="1">
      <alignment horizontal="center" vertical="center"/>
    </xf>
    <xf numFmtId="0" fontId="29" fillId="0" borderId="4" xfId="23" applyFont="1" applyBorder="1" applyAlignment="1">
      <alignment/>
      <protection/>
    </xf>
    <xf numFmtId="0" fontId="28" fillId="0" borderId="1" xfId="23" applyFont="1" applyBorder="1" applyAlignment="1">
      <alignment horizontal="center" vertical="center"/>
      <protection/>
    </xf>
    <xf numFmtId="0" fontId="28" fillId="0" borderId="5" xfId="23" applyFont="1" applyBorder="1" applyAlignment="1">
      <alignment horizontal="center" vertical="center"/>
      <protection/>
    </xf>
    <xf numFmtId="0" fontId="3" fillId="0" borderId="4" xfId="23" applyFont="1" applyBorder="1" applyAlignment="1">
      <alignment/>
      <protection/>
    </xf>
    <xf numFmtId="0" fontId="3" fillId="0" borderId="1" xfId="23" applyFont="1" applyBorder="1" applyAlignment="1">
      <alignment/>
      <protection/>
    </xf>
    <xf numFmtId="0" fontId="3" fillId="0" borderId="5" xfId="23" applyFont="1" applyBorder="1" applyAlignment="1">
      <alignment/>
      <protection/>
    </xf>
    <xf numFmtId="0" fontId="3" fillId="0" borderId="1" xfId="23" applyFont="1" applyBorder="1" applyAlignment="1">
      <alignment horizontal="left"/>
      <protection/>
    </xf>
    <xf numFmtId="0" fontId="29" fillId="0" borderId="0" xfId="23" applyFont="1" applyBorder="1" applyAlignment="1">
      <alignment/>
      <protection/>
    </xf>
    <xf numFmtId="0" fontId="3" fillId="0" borderId="5" xfId="23" applyFont="1" applyBorder="1" applyAlignment="1">
      <alignment horizontal="center"/>
      <protection/>
    </xf>
    <xf numFmtId="0" fontId="3" fillId="0" borderId="6" xfId="23" applyFont="1" applyBorder="1" applyAlignment="1">
      <alignment/>
      <protection/>
    </xf>
    <xf numFmtId="0" fontId="3" fillId="0" borderId="7" xfId="23" applyFont="1" applyBorder="1" applyAlignment="1">
      <alignment/>
      <protection/>
    </xf>
    <xf numFmtId="0" fontId="3" fillId="0" borderId="8" xfId="23" applyFont="1" applyBorder="1" applyAlignment="1">
      <alignment/>
      <protection/>
    </xf>
    <xf numFmtId="0" fontId="3" fillId="0" borderId="3" xfId="23" applyFont="1" applyBorder="1" applyAlignment="1">
      <alignment/>
      <protection/>
    </xf>
    <xf numFmtId="43" fontId="28" fillId="0" borderId="9" xfId="17" applyFont="1" applyBorder="1" applyAlignment="1">
      <alignment/>
    </xf>
    <xf numFmtId="43" fontId="28" fillId="0" borderId="9" xfId="23" applyNumberFormat="1" applyFont="1" applyBorder="1" applyAlignment="1">
      <alignment/>
      <protection/>
    </xf>
    <xf numFmtId="43" fontId="3" fillId="0" borderId="0" xfId="23" applyNumberFormat="1" applyFont="1" applyBorder="1" applyAlignment="1">
      <alignment/>
      <protection/>
    </xf>
    <xf numFmtId="0" fontId="28" fillId="0" borderId="16" xfId="23" applyFont="1" applyBorder="1" applyAlignment="1">
      <alignment/>
      <protection/>
    </xf>
    <xf numFmtId="0" fontId="3" fillId="0" borderId="14" xfId="23" applyFont="1" applyBorder="1" applyAlignment="1">
      <alignment/>
      <protection/>
    </xf>
    <xf numFmtId="43" fontId="3" fillId="0" borderId="4" xfId="17" applyFont="1" applyBorder="1" applyAlignment="1">
      <alignment/>
    </xf>
    <xf numFmtId="43" fontId="3" fillId="0" borderId="6" xfId="17" applyFont="1" applyBorder="1" applyAlignment="1">
      <alignment/>
    </xf>
    <xf numFmtId="0" fontId="28" fillId="0" borderId="0" xfId="23" applyFont="1">
      <alignment/>
      <protection/>
    </xf>
    <xf numFmtId="0" fontId="3" fillId="0" borderId="16" xfId="26" applyFont="1" applyBorder="1" applyAlignment="1">
      <alignment horizontal="center"/>
      <protection/>
    </xf>
    <xf numFmtId="0" fontId="3" fillId="0" borderId="1" xfId="23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center" vertical="center"/>
      <protection/>
    </xf>
    <xf numFmtId="0" fontId="3" fillId="0" borderId="5" xfId="23" applyFont="1" applyBorder="1">
      <alignment/>
      <protection/>
    </xf>
    <xf numFmtId="0" fontId="3" fillId="0" borderId="3" xfId="23" applyFont="1" applyBorder="1" applyAlignment="1">
      <alignment horizontal="center"/>
      <protection/>
    </xf>
    <xf numFmtId="0" fontId="3" fillId="0" borderId="0" xfId="23" applyFont="1" applyBorder="1" applyAlignment="1">
      <alignment horizontal="center"/>
      <protection/>
    </xf>
    <xf numFmtId="0" fontId="28" fillId="0" borderId="4" xfId="23" applyFont="1" applyBorder="1" applyAlignment="1">
      <alignment horizontal="center" vertical="center"/>
      <protection/>
    </xf>
    <xf numFmtId="0" fontId="28" fillId="0" borderId="0" xfId="23" applyFont="1" applyBorder="1" applyAlignment="1">
      <alignment horizontal="center" vertical="center"/>
      <protection/>
    </xf>
    <xf numFmtId="43" fontId="28" fillId="0" borderId="5" xfId="17" applyFont="1" applyBorder="1" applyAlignment="1">
      <alignment horizontal="center" vertical="center"/>
    </xf>
    <xf numFmtId="49" fontId="3" fillId="0" borderId="0" xfId="27" applyNumberFormat="1" applyFont="1" applyBorder="1" applyAlignment="1">
      <alignment horizontal="left" vertical="center"/>
      <protection/>
    </xf>
    <xf numFmtId="0" fontId="3" fillId="0" borderId="1" xfId="23" applyFont="1" applyBorder="1" applyAlignment="1">
      <alignment horizontal="left" vertical="center"/>
      <protection/>
    </xf>
    <xf numFmtId="49" fontId="3" fillId="0" borderId="0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3" fontId="28" fillId="0" borderId="0" xfId="17" applyFont="1" applyBorder="1" applyAlignment="1">
      <alignment/>
    </xf>
    <xf numFmtId="43" fontId="28" fillId="0" borderId="0" xfId="23" applyNumberFormat="1" applyFont="1" applyBorder="1" applyAlignment="1">
      <alignment/>
      <protection/>
    </xf>
    <xf numFmtId="0" fontId="3" fillId="0" borderId="16" xfId="23" applyFont="1" applyBorder="1" applyAlignment="1">
      <alignment/>
      <protection/>
    </xf>
    <xf numFmtId="0" fontId="3" fillId="0" borderId="21" xfId="23" applyFont="1" applyBorder="1" applyAlignment="1">
      <alignment/>
      <protection/>
    </xf>
    <xf numFmtId="0" fontId="3" fillId="0" borderId="2" xfId="23" applyFont="1" applyBorder="1" applyAlignment="1">
      <alignment/>
      <protection/>
    </xf>
    <xf numFmtId="43" fontId="3" fillId="0" borderId="2" xfId="17" applyFont="1" applyBorder="1" applyAlignment="1">
      <alignment/>
    </xf>
    <xf numFmtId="49" fontId="3" fillId="0" borderId="5" xfId="23" applyNumberFormat="1" applyFont="1" applyBorder="1" applyAlignment="1">
      <alignment/>
      <protection/>
    </xf>
    <xf numFmtId="0" fontId="3" fillId="0" borderId="6" xfId="23" applyFont="1" applyFill="1" applyBorder="1" applyAlignment="1">
      <alignment/>
      <protection/>
    </xf>
    <xf numFmtId="0" fontId="3" fillId="0" borderId="7" xfId="23" applyFont="1" applyFill="1" applyBorder="1" applyAlignment="1">
      <alignment/>
      <protection/>
    </xf>
    <xf numFmtId="43" fontId="3" fillId="0" borderId="6" xfId="17" applyFont="1" applyFill="1" applyBorder="1" applyAlignment="1">
      <alignment/>
    </xf>
    <xf numFmtId="0" fontId="3" fillId="0" borderId="8" xfId="23" applyFont="1" applyFill="1" applyBorder="1" applyAlignment="1">
      <alignment/>
      <protection/>
    </xf>
    <xf numFmtId="0" fontId="3" fillId="0" borderId="0" xfId="23" applyFont="1" applyFill="1">
      <alignment/>
      <protection/>
    </xf>
    <xf numFmtId="43" fontId="3" fillId="0" borderId="4" xfId="17" applyFont="1" applyBorder="1" applyAlignment="1">
      <alignment horizontal="center"/>
    </xf>
    <xf numFmtId="43" fontId="3" fillId="0" borderId="1" xfId="17" applyFont="1" applyBorder="1" applyAlignment="1">
      <alignment horizontal="center"/>
    </xf>
    <xf numFmtId="0" fontId="3" fillId="0" borderId="4" xfId="23" applyFont="1" applyBorder="1">
      <alignment/>
      <protection/>
    </xf>
    <xf numFmtId="0" fontId="4" fillId="0" borderId="1" xfId="23" applyFont="1" applyBorder="1" applyAlignment="1">
      <alignment horizontal="left" vertical="center"/>
      <protection/>
    </xf>
    <xf numFmtId="0" fontId="35" fillId="0" borderId="1" xfId="23" applyFont="1" applyBorder="1" applyAlignment="1">
      <alignment horizontal="left" vertical="center"/>
      <protection/>
    </xf>
    <xf numFmtId="0" fontId="29" fillId="0" borderId="0" xfId="26" applyFont="1" applyAlignment="1">
      <alignment horizontal="center"/>
      <protection/>
    </xf>
    <xf numFmtId="0" fontId="28" fillId="0" borderId="0" xfId="26" applyFont="1" applyAlignment="1">
      <alignment horizontal="center"/>
      <protection/>
    </xf>
    <xf numFmtId="43" fontId="3" fillId="0" borderId="16" xfId="17" applyFont="1" applyBorder="1" applyAlignment="1">
      <alignment horizontal="center"/>
    </xf>
    <xf numFmtId="43" fontId="3" fillId="0" borderId="21" xfId="17" applyFont="1" applyBorder="1" applyAlignment="1">
      <alignment horizontal="center"/>
    </xf>
    <xf numFmtId="0" fontId="28" fillId="0" borderId="12" xfId="26" applyFont="1" applyBorder="1" applyAlignment="1">
      <alignment horizontal="center"/>
      <protection/>
    </xf>
    <xf numFmtId="49" fontId="28" fillId="0" borderId="10" xfId="26" applyNumberFormat="1" applyFont="1" applyBorder="1" applyAlignment="1">
      <alignment horizontal="center"/>
      <protection/>
    </xf>
    <xf numFmtId="49" fontId="28" fillId="0" borderId="25" xfId="26" applyNumberFormat="1" applyFont="1" applyBorder="1" applyAlignment="1">
      <alignment horizontal="center"/>
      <protection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19" fillId="0" borderId="2" xfId="27" applyFont="1" applyBorder="1" applyAlignment="1">
      <alignment horizontal="center" vertical="center"/>
      <protection/>
    </xf>
    <xf numFmtId="0" fontId="22" fillId="0" borderId="3" xfId="0" applyFont="1" applyBorder="1" applyAlignment="1">
      <alignment horizontal="center" vertical="center"/>
    </xf>
    <xf numFmtId="0" fontId="14" fillId="0" borderId="12" xfId="24" applyFont="1" applyBorder="1" applyAlignment="1">
      <alignment horizontal="center" vertical="center"/>
      <protection/>
    </xf>
    <xf numFmtId="0" fontId="14" fillId="0" borderId="0" xfId="24" applyFont="1" applyBorder="1" applyAlignment="1">
      <alignment horizontal="center"/>
      <protection/>
    </xf>
    <xf numFmtId="43" fontId="14" fillId="0" borderId="0" xfId="24" applyNumberFormat="1" applyFont="1" applyBorder="1" applyAlignment="1">
      <alignment horizontal="center"/>
      <protection/>
    </xf>
    <xf numFmtId="0" fontId="14" fillId="0" borderId="2" xfId="24" applyFont="1" applyBorder="1" applyAlignment="1">
      <alignment horizontal="center" vertical="center"/>
      <protection/>
    </xf>
    <xf numFmtId="0" fontId="14" fillId="0" borderId="3" xfId="24" applyFont="1" applyBorder="1" applyAlignment="1">
      <alignment horizontal="center" vertical="center"/>
      <protection/>
    </xf>
    <xf numFmtId="0" fontId="19" fillId="0" borderId="9" xfId="0" applyFont="1" applyBorder="1" applyAlignment="1">
      <alignment horizontal="center"/>
    </xf>
    <xf numFmtId="49" fontId="19" fillId="0" borderId="0" xfId="27" applyNumberFormat="1" applyFont="1" applyBorder="1" applyAlignment="1">
      <alignment horizontal="center"/>
      <protection/>
    </xf>
    <xf numFmtId="0" fontId="19" fillId="0" borderId="3" xfId="27" applyFont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19" fillId="0" borderId="2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9" fillId="0" borderId="16" xfId="23" applyFont="1" applyBorder="1" applyAlignment="1">
      <alignment horizontal="center"/>
      <protection/>
    </xf>
    <xf numFmtId="0" fontId="29" fillId="0" borderId="21" xfId="23" applyFont="1" applyBorder="1" applyAlignment="1">
      <alignment horizontal="center"/>
      <protection/>
    </xf>
    <xf numFmtId="0" fontId="28" fillId="0" borderId="14" xfId="23" applyFont="1" applyBorder="1" applyAlignment="1">
      <alignment horizontal="left"/>
      <protection/>
    </xf>
    <xf numFmtId="0" fontId="28" fillId="0" borderId="0" xfId="23" applyFont="1" applyBorder="1" applyAlignment="1">
      <alignment horizontal="right"/>
      <protection/>
    </xf>
    <xf numFmtId="0" fontId="28" fillId="0" borderId="0" xfId="23" applyFont="1" applyBorder="1" applyAlignment="1">
      <alignment horizontal="center"/>
      <protection/>
    </xf>
    <xf numFmtId="0" fontId="28" fillId="0" borderId="12" xfId="23" applyFont="1" applyBorder="1" applyAlignment="1">
      <alignment horizontal="center" vertical="center"/>
      <protection/>
    </xf>
    <xf numFmtId="0" fontId="28" fillId="0" borderId="26" xfId="23" applyFont="1" applyBorder="1" applyAlignment="1">
      <alignment horizontal="center" vertical="center"/>
      <protection/>
    </xf>
    <xf numFmtId="0" fontId="28" fillId="0" borderId="27" xfId="23" applyFont="1" applyBorder="1" applyAlignment="1">
      <alignment horizontal="center" vertical="center"/>
      <protection/>
    </xf>
    <xf numFmtId="0" fontId="28" fillId="0" borderId="28" xfId="23" applyFont="1" applyBorder="1" applyAlignment="1">
      <alignment horizontal="center" vertical="center"/>
      <protection/>
    </xf>
    <xf numFmtId="43" fontId="4" fillId="0" borderId="0" xfId="17" applyFont="1" applyAlignment="1">
      <alignment horizontal="center"/>
    </xf>
    <xf numFmtId="49" fontId="4" fillId="0" borderId="0" xfId="21" applyNumberFormat="1" applyFont="1" applyBorder="1" applyAlignment="1">
      <alignment horizontal="center"/>
      <protection/>
    </xf>
    <xf numFmtId="43" fontId="4" fillId="0" borderId="0" xfId="17" applyFont="1" applyBorder="1" applyAlignment="1">
      <alignment horizontal="center"/>
    </xf>
    <xf numFmtId="0" fontId="31" fillId="0" borderId="16" xfId="21" applyFont="1" applyBorder="1" applyAlignment="1">
      <alignment horizontal="center"/>
      <protection/>
    </xf>
    <xf numFmtId="0" fontId="31" fillId="0" borderId="14" xfId="21" applyFont="1" applyBorder="1" applyAlignment="1">
      <alignment horizontal="center"/>
      <protection/>
    </xf>
    <xf numFmtId="0" fontId="31" fillId="0" borderId="21" xfId="21" applyFont="1" applyBorder="1" applyAlignment="1">
      <alignment horizontal="center"/>
      <protection/>
    </xf>
    <xf numFmtId="0" fontId="31" fillId="0" borderId="0" xfId="21" applyFont="1" applyBorder="1" applyAlignment="1">
      <alignment horizontal="center"/>
      <protection/>
    </xf>
    <xf numFmtId="0" fontId="30" fillId="0" borderId="4" xfId="21" applyFont="1" applyBorder="1" applyAlignment="1">
      <alignment horizontal="center"/>
      <protection/>
    </xf>
    <xf numFmtId="0" fontId="30" fillId="0" borderId="0" xfId="21" applyFont="1" applyBorder="1" applyAlignment="1">
      <alignment horizontal="center"/>
      <protection/>
    </xf>
    <xf numFmtId="49" fontId="30" fillId="0" borderId="7" xfId="21" applyNumberFormat="1" applyFont="1" applyBorder="1" applyAlignment="1">
      <alignment horizontal="right"/>
      <protection/>
    </xf>
    <xf numFmtId="0" fontId="33" fillId="0" borderId="0" xfId="26" applyFont="1">
      <alignment/>
      <protection/>
    </xf>
    <xf numFmtId="0" fontId="33" fillId="0" borderId="0" xfId="22" applyFont="1" applyAlignment="1">
      <alignment horizontal="right"/>
      <protection/>
    </xf>
    <xf numFmtId="43" fontId="33" fillId="0" borderId="0" xfId="17" applyFont="1" applyBorder="1" applyAlignment="1">
      <alignment horizontal="center"/>
    </xf>
    <xf numFmtId="43" fontId="33" fillId="0" borderId="0" xfId="26" applyNumberFormat="1" applyFont="1">
      <alignment/>
      <protection/>
    </xf>
    <xf numFmtId="43" fontId="36" fillId="0" borderId="0" xfId="17" applyFont="1" applyBorder="1" applyAlignment="1">
      <alignment horizontal="center"/>
    </xf>
    <xf numFmtId="43" fontId="33" fillId="0" borderId="0" xfId="17" applyFont="1" applyAlignment="1">
      <alignment horizontal="right"/>
    </xf>
    <xf numFmtId="43" fontId="33" fillId="0" borderId="0" xfId="17" applyFont="1" applyAlignment="1">
      <alignment/>
    </xf>
    <xf numFmtId="0" fontId="33" fillId="0" borderId="0" xfId="25" applyFont="1" applyBorder="1">
      <alignment/>
      <protection/>
    </xf>
    <xf numFmtId="43" fontId="36" fillId="0" borderId="0" xfId="17" applyFont="1" applyAlignment="1">
      <alignment horizontal="center"/>
    </xf>
    <xf numFmtId="187" fontId="36" fillId="0" borderId="0" xfId="17" applyNumberFormat="1" applyFont="1" applyBorder="1" applyAlignment="1">
      <alignment horizontal="center"/>
    </xf>
    <xf numFmtId="43" fontId="33" fillId="0" borderId="0" xfId="17" applyFont="1" applyAlignment="1">
      <alignment vertical="top"/>
    </xf>
    <xf numFmtId="0" fontId="33" fillId="0" borderId="0" xfId="25" applyFont="1" applyBorder="1" applyAlignment="1">
      <alignment vertical="top"/>
      <protection/>
    </xf>
    <xf numFmtId="43" fontId="33" fillId="0" borderId="0" xfId="17" applyFont="1" applyAlignment="1">
      <alignment horizontal="center"/>
    </xf>
    <xf numFmtId="0" fontId="33" fillId="0" borderId="0" xfId="22" applyFont="1" applyBorder="1" applyAlignment="1">
      <alignment horizontal="right"/>
      <protection/>
    </xf>
    <xf numFmtId="43" fontId="33" fillId="0" borderId="0" xfId="17" applyFont="1" applyBorder="1" applyAlignment="1">
      <alignment/>
    </xf>
    <xf numFmtId="49" fontId="33" fillId="0" borderId="0" xfId="25" applyNumberFormat="1" applyFont="1" applyBorder="1" applyAlignment="1">
      <alignment horizontal="center"/>
      <protection/>
    </xf>
    <xf numFmtId="43" fontId="33" fillId="0" borderId="0" xfId="17" applyFont="1" applyBorder="1" applyAlignment="1">
      <alignment horizontal="right"/>
    </xf>
  </cellXfs>
  <cellStyles count="15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งบกระทบยอด" xfId="21"/>
    <cellStyle name="ปกติ_งบทดลองประจำเดือน" xfId="22"/>
    <cellStyle name="ปกติ_ใบผ่านมาตรฐาน" xfId="23"/>
    <cellStyle name="ปกติ_รายงานการรับ-จ่ายเงินหมวดใหญ่-ตามแผนงาน" xfId="24"/>
    <cellStyle name="ปกติ_รายงานรายรับ-จ่ายเงินสด" xfId="25"/>
    <cellStyle name="ปกติ_หมายเหตุ รับ-จ่าย 2" xfId="26"/>
    <cellStyle name="ปกติ_หมายเหตุรับ 1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95500" y="0"/>
          <a:ext cx="360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220075" y="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095500" y="0"/>
          <a:ext cx="360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22007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1047750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047750" y="6867525"/>
          <a:ext cx="10477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1047750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105525" y="6867525"/>
          <a:ext cx="10477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65</xdr:row>
      <xdr:rowOff>38100</xdr:rowOff>
    </xdr:from>
    <xdr:to>
      <xdr:col>1</xdr:col>
      <xdr:colOff>1047750</xdr:colOff>
      <xdr:row>67</xdr:row>
      <xdr:rowOff>247650</xdr:rowOff>
    </xdr:to>
    <xdr:sp>
      <xdr:nvSpPr>
        <xdr:cNvPr id="7" name="Line 7"/>
        <xdr:cNvSpPr>
          <a:spLocks/>
        </xdr:cNvSpPr>
      </xdr:nvSpPr>
      <xdr:spPr>
        <a:xfrm flipV="1">
          <a:off x="1066800" y="20183475"/>
          <a:ext cx="10287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65</xdr:row>
      <xdr:rowOff>9525</xdr:rowOff>
    </xdr:from>
    <xdr:to>
      <xdr:col>4</xdr:col>
      <xdr:colOff>1047750</xdr:colOff>
      <xdr:row>68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6096000" y="20154900"/>
          <a:ext cx="10572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1000125</xdr:colOff>
      <xdr:row>32</xdr:row>
      <xdr:rowOff>9525</xdr:rowOff>
    </xdr:from>
    <xdr:to>
      <xdr:col>2</xdr:col>
      <xdr:colOff>1000125</xdr:colOff>
      <xdr:row>36</xdr:row>
      <xdr:rowOff>276225</xdr:rowOff>
    </xdr:to>
    <xdr:sp>
      <xdr:nvSpPr>
        <xdr:cNvPr id="1" name="Line 1"/>
        <xdr:cNvSpPr>
          <a:spLocks/>
        </xdr:cNvSpPr>
      </xdr:nvSpPr>
      <xdr:spPr>
        <a:xfrm>
          <a:off x="1857375" y="9153525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111</xdr:row>
      <xdr:rowOff>0</xdr:rowOff>
    </xdr:from>
    <xdr:to>
      <xdr:col>2</xdr:col>
      <xdr:colOff>1343025</xdr:colOff>
      <xdr:row>111</xdr:row>
      <xdr:rowOff>0</xdr:rowOff>
    </xdr:to>
    <xdr:sp>
      <xdr:nvSpPr>
        <xdr:cNvPr id="2" name="Line 2"/>
        <xdr:cNvSpPr>
          <a:spLocks/>
        </xdr:cNvSpPr>
      </xdr:nvSpPr>
      <xdr:spPr>
        <a:xfrm>
          <a:off x="2200275" y="3171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111</xdr:row>
      <xdr:rowOff>0</xdr:rowOff>
    </xdr:from>
    <xdr:to>
      <xdr:col>3</xdr:col>
      <xdr:colOff>457200</xdr:colOff>
      <xdr:row>111</xdr:row>
      <xdr:rowOff>0</xdr:rowOff>
    </xdr:to>
    <xdr:sp>
      <xdr:nvSpPr>
        <xdr:cNvPr id="3" name="Line 3"/>
        <xdr:cNvSpPr>
          <a:spLocks/>
        </xdr:cNvSpPr>
      </xdr:nvSpPr>
      <xdr:spPr>
        <a:xfrm>
          <a:off x="4400550" y="3171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111</xdr:row>
      <xdr:rowOff>0</xdr:rowOff>
    </xdr:from>
    <xdr:to>
      <xdr:col>2</xdr:col>
      <xdr:colOff>1343025</xdr:colOff>
      <xdr:row>111</xdr:row>
      <xdr:rowOff>0</xdr:rowOff>
    </xdr:to>
    <xdr:sp>
      <xdr:nvSpPr>
        <xdr:cNvPr id="4" name="Line 4"/>
        <xdr:cNvSpPr>
          <a:spLocks/>
        </xdr:cNvSpPr>
      </xdr:nvSpPr>
      <xdr:spPr>
        <a:xfrm>
          <a:off x="2200275" y="3171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111</xdr:row>
      <xdr:rowOff>0</xdr:rowOff>
    </xdr:from>
    <xdr:to>
      <xdr:col>3</xdr:col>
      <xdr:colOff>390525</xdr:colOff>
      <xdr:row>111</xdr:row>
      <xdr:rowOff>0</xdr:rowOff>
    </xdr:to>
    <xdr:sp>
      <xdr:nvSpPr>
        <xdr:cNvPr id="5" name="Line 5"/>
        <xdr:cNvSpPr>
          <a:spLocks/>
        </xdr:cNvSpPr>
      </xdr:nvSpPr>
      <xdr:spPr>
        <a:xfrm>
          <a:off x="4333875" y="3171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1409700</xdr:colOff>
      <xdr:row>111</xdr:row>
      <xdr:rowOff>0</xdr:rowOff>
    </xdr:from>
    <xdr:to>
      <xdr:col>2</xdr:col>
      <xdr:colOff>1409700</xdr:colOff>
      <xdr:row>111</xdr:row>
      <xdr:rowOff>0</xdr:rowOff>
    </xdr:to>
    <xdr:sp>
      <xdr:nvSpPr>
        <xdr:cNvPr id="6" name="Line 6"/>
        <xdr:cNvSpPr>
          <a:spLocks/>
        </xdr:cNvSpPr>
      </xdr:nvSpPr>
      <xdr:spPr>
        <a:xfrm>
          <a:off x="2266950" y="3171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111</xdr:row>
      <xdr:rowOff>0</xdr:rowOff>
    </xdr:from>
    <xdr:to>
      <xdr:col>3</xdr:col>
      <xdr:colOff>523875</xdr:colOff>
      <xdr:row>111</xdr:row>
      <xdr:rowOff>0</xdr:rowOff>
    </xdr:to>
    <xdr:sp>
      <xdr:nvSpPr>
        <xdr:cNvPr id="7" name="Line 7"/>
        <xdr:cNvSpPr>
          <a:spLocks/>
        </xdr:cNvSpPr>
      </xdr:nvSpPr>
      <xdr:spPr>
        <a:xfrm>
          <a:off x="4467225" y="3171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111</xdr:row>
      <xdr:rowOff>0</xdr:rowOff>
    </xdr:from>
    <xdr:to>
      <xdr:col>2</xdr:col>
      <xdr:colOff>1371600</xdr:colOff>
      <xdr:row>111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228850" y="3171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111</xdr:row>
      <xdr:rowOff>0</xdr:rowOff>
    </xdr:from>
    <xdr:to>
      <xdr:col>3</xdr:col>
      <xdr:colOff>419100</xdr:colOff>
      <xdr:row>111</xdr:row>
      <xdr:rowOff>0</xdr:rowOff>
    </xdr:to>
    <xdr:sp>
      <xdr:nvSpPr>
        <xdr:cNvPr id="9" name="Line 9"/>
        <xdr:cNvSpPr>
          <a:spLocks/>
        </xdr:cNvSpPr>
      </xdr:nvSpPr>
      <xdr:spPr>
        <a:xfrm>
          <a:off x="4362450" y="3171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111</xdr:row>
      <xdr:rowOff>0</xdr:rowOff>
    </xdr:from>
    <xdr:to>
      <xdr:col>2</xdr:col>
      <xdr:colOff>1371600</xdr:colOff>
      <xdr:row>111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2228850" y="3171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111</xdr:row>
      <xdr:rowOff>0</xdr:rowOff>
    </xdr:from>
    <xdr:to>
      <xdr:col>3</xdr:col>
      <xdr:colOff>419100</xdr:colOff>
      <xdr:row>111</xdr:row>
      <xdr:rowOff>0</xdr:rowOff>
    </xdr:to>
    <xdr:sp>
      <xdr:nvSpPr>
        <xdr:cNvPr id="25" name="Line 25"/>
        <xdr:cNvSpPr>
          <a:spLocks/>
        </xdr:cNvSpPr>
      </xdr:nvSpPr>
      <xdr:spPr>
        <a:xfrm>
          <a:off x="4362450" y="3171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148</xdr:row>
      <xdr:rowOff>0</xdr:rowOff>
    </xdr:from>
    <xdr:to>
      <xdr:col>2</xdr:col>
      <xdr:colOff>1371600</xdr:colOff>
      <xdr:row>148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2228850" y="422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148</xdr:row>
      <xdr:rowOff>0</xdr:rowOff>
    </xdr:from>
    <xdr:to>
      <xdr:col>3</xdr:col>
      <xdr:colOff>419100</xdr:colOff>
      <xdr:row>148</xdr:row>
      <xdr:rowOff>0</xdr:rowOff>
    </xdr:to>
    <xdr:sp>
      <xdr:nvSpPr>
        <xdr:cNvPr id="27" name="Line 27"/>
        <xdr:cNvSpPr>
          <a:spLocks/>
        </xdr:cNvSpPr>
      </xdr:nvSpPr>
      <xdr:spPr>
        <a:xfrm>
          <a:off x="4362450" y="422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31" name="Line 31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37" name="Line 37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41" name="Line 41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43" name="Line 43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69</xdr:row>
      <xdr:rowOff>9525</xdr:rowOff>
    </xdr:from>
    <xdr:to>
      <xdr:col>2</xdr:col>
      <xdr:colOff>1000125</xdr:colOff>
      <xdr:row>73</xdr:row>
      <xdr:rowOff>276225</xdr:rowOff>
    </xdr:to>
    <xdr:sp>
      <xdr:nvSpPr>
        <xdr:cNvPr id="44" name="Line 44"/>
        <xdr:cNvSpPr>
          <a:spLocks/>
        </xdr:cNvSpPr>
      </xdr:nvSpPr>
      <xdr:spPr>
        <a:xfrm>
          <a:off x="1857375" y="19726275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106</xdr:row>
      <xdr:rowOff>9525</xdr:rowOff>
    </xdr:from>
    <xdr:to>
      <xdr:col>2</xdr:col>
      <xdr:colOff>1000125</xdr:colOff>
      <xdr:row>110</xdr:row>
      <xdr:rowOff>276225</xdr:rowOff>
    </xdr:to>
    <xdr:sp>
      <xdr:nvSpPr>
        <xdr:cNvPr id="45" name="Line 45"/>
        <xdr:cNvSpPr>
          <a:spLocks/>
        </xdr:cNvSpPr>
      </xdr:nvSpPr>
      <xdr:spPr>
        <a:xfrm>
          <a:off x="1857375" y="30299025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143</xdr:row>
      <xdr:rowOff>9525</xdr:rowOff>
    </xdr:from>
    <xdr:to>
      <xdr:col>2</xdr:col>
      <xdr:colOff>1000125</xdr:colOff>
      <xdr:row>147</xdr:row>
      <xdr:rowOff>276225</xdr:rowOff>
    </xdr:to>
    <xdr:sp>
      <xdr:nvSpPr>
        <xdr:cNvPr id="46" name="Line 46"/>
        <xdr:cNvSpPr>
          <a:spLocks/>
        </xdr:cNvSpPr>
      </xdr:nvSpPr>
      <xdr:spPr>
        <a:xfrm>
          <a:off x="1857375" y="40871775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47" name="Line 47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48" name="Line 48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49" name="Line 49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50" name="Line 50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51" name="Line 51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52" name="Line 52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53" name="Line 53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54" name="Line 54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56" name="Line 56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58" name="Line 58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60" name="Line 60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62" name="Line 62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64" name="Line 64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66" name="Line 66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68" name="Line 68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70" name="Line 70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71" name="Line 71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72" name="Line 72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74" name="Line 74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75" name="Line 75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77" name="Line 77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78" name="Line 78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79" name="Line 79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80" name="Line 80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81" name="Line 81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83" name="Line 83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84" name="Line 84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85" name="Line 85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86" name="Line 86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87" name="Line 87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89" name="Line 89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91" name="Line 91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92" name="Line 92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93" name="Line 93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94" name="Line 94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95" name="Line 95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96" name="Line 96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97" name="Line 97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99" name="Line 99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00" name="Line 100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01" name="Line 101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02" name="Line 102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03" name="Line 103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05" name="Line 105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06" name="Line 106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07" name="Line 107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08" name="Line 108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09" name="Line 109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10" name="Line 110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11" name="Line 111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13" name="Line 113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14" name="Line 114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15" name="Line 115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16" name="Line 116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17" name="Line 117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18" name="Line 118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0</xdr:colOff>
      <xdr:row>185</xdr:row>
      <xdr:rowOff>0</xdr:rowOff>
    </xdr:to>
    <xdr:sp>
      <xdr:nvSpPr>
        <xdr:cNvPr id="119" name="Line 119"/>
        <xdr:cNvSpPr>
          <a:spLocks/>
        </xdr:cNvSpPr>
      </xdr:nvSpPr>
      <xdr:spPr>
        <a:xfrm>
          <a:off x="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20" name="Line 120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21" name="Line 121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22" name="Line 122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23" name="Line 123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24" name="Line 124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25" name="Line 125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180</xdr:row>
      <xdr:rowOff>9525</xdr:rowOff>
    </xdr:from>
    <xdr:to>
      <xdr:col>2</xdr:col>
      <xdr:colOff>1000125</xdr:colOff>
      <xdr:row>184</xdr:row>
      <xdr:rowOff>276225</xdr:rowOff>
    </xdr:to>
    <xdr:sp>
      <xdr:nvSpPr>
        <xdr:cNvPr id="126" name="Line 126"/>
        <xdr:cNvSpPr>
          <a:spLocks/>
        </xdr:cNvSpPr>
      </xdr:nvSpPr>
      <xdr:spPr>
        <a:xfrm>
          <a:off x="1857375" y="51444525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27" name="Line 127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28" name="Line 128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29" name="Line 129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30" name="Line 130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31" name="Line 131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32" name="Line 132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33" name="Line 133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34" name="Line 134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35" name="Line 135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37" name="Line 137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38" name="Line 138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39" name="Line 139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40" name="Line 140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41" name="Line 141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42" name="Line 142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43" name="Line 143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44" name="Line 144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45" name="Line 145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46" name="Line 146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47" name="Line 147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48" name="Line 148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49" name="Line 149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50" name="Line 150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51" name="Line 151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52" name="Line 152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53" name="Line 153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55" name="Line 155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56" name="Line 156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57" name="Line 157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58" name="Line 158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59" name="Line 159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60" name="Line 160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61" name="Line 161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62" name="Line 162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63" name="Line 163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64" name="Line 164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65" name="Line 165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66" name="Line 166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67" name="Line 167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68" name="Line 168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69" name="Line 169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70" name="Line 170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72" name="Line 172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73" name="Line 173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74" name="Line 174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75" name="Line 175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76" name="Line 176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78" name="Line 178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79" name="Line 179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32</xdr:row>
      <xdr:rowOff>9525</xdr:rowOff>
    </xdr:from>
    <xdr:to>
      <xdr:col>2</xdr:col>
      <xdr:colOff>1000125</xdr:colOff>
      <xdr:row>36</xdr:row>
      <xdr:rowOff>276225</xdr:rowOff>
    </xdr:to>
    <xdr:sp>
      <xdr:nvSpPr>
        <xdr:cNvPr id="180" name="Line 180"/>
        <xdr:cNvSpPr>
          <a:spLocks/>
        </xdr:cNvSpPr>
      </xdr:nvSpPr>
      <xdr:spPr>
        <a:xfrm>
          <a:off x="1857375" y="9153525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111</xdr:row>
      <xdr:rowOff>0</xdr:rowOff>
    </xdr:from>
    <xdr:to>
      <xdr:col>2</xdr:col>
      <xdr:colOff>1343025</xdr:colOff>
      <xdr:row>111</xdr:row>
      <xdr:rowOff>0</xdr:rowOff>
    </xdr:to>
    <xdr:sp>
      <xdr:nvSpPr>
        <xdr:cNvPr id="181" name="Line 181"/>
        <xdr:cNvSpPr>
          <a:spLocks/>
        </xdr:cNvSpPr>
      </xdr:nvSpPr>
      <xdr:spPr>
        <a:xfrm>
          <a:off x="2200275" y="3171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111</xdr:row>
      <xdr:rowOff>0</xdr:rowOff>
    </xdr:from>
    <xdr:to>
      <xdr:col>3</xdr:col>
      <xdr:colOff>457200</xdr:colOff>
      <xdr:row>111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00550" y="3171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111</xdr:row>
      <xdr:rowOff>0</xdr:rowOff>
    </xdr:from>
    <xdr:to>
      <xdr:col>2</xdr:col>
      <xdr:colOff>1343025</xdr:colOff>
      <xdr:row>111</xdr:row>
      <xdr:rowOff>0</xdr:rowOff>
    </xdr:to>
    <xdr:sp>
      <xdr:nvSpPr>
        <xdr:cNvPr id="183" name="Line 183"/>
        <xdr:cNvSpPr>
          <a:spLocks/>
        </xdr:cNvSpPr>
      </xdr:nvSpPr>
      <xdr:spPr>
        <a:xfrm>
          <a:off x="2200275" y="3171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111</xdr:row>
      <xdr:rowOff>0</xdr:rowOff>
    </xdr:from>
    <xdr:to>
      <xdr:col>3</xdr:col>
      <xdr:colOff>390525</xdr:colOff>
      <xdr:row>111</xdr:row>
      <xdr:rowOff>0</xdr:rowOff>
    </xdr:to>
    <xdr:sp>
      <xdr:nvSpPr>
        <xdr:cNvPr id="184" name="Line 184"/>
        <xdr:cNvSpPr>
          <a:spLocks/>
        </xdr:cNvSpPr>
      </xdr:nvSpPr>
      <xdr:spPr>
        <a:xfrm>
          <a:off x="4333875" y="3171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1409700</xdr:colOff>
      <xdr:row>111</xdr:row>
      <xdr:rowOff>0</xdr:rowOff>
    </xdr:from>
    <xdr:to>
      <xdr:col>2</xdr:col>
      <xdr:colOff>1409700</xdr:colOff>
      <xdr:row>111</xdr:row>
      <xdr:rowOff>0</xdr:rowOff>
    </xdr:to>
    <xdr:sp>
      <xdr:nvSpPr>
        <xdr:cNvPr id="185" name="Line 185"/>
        <xdr:cNvSpPr>
          <a:spLocks/>
        </xdr:cNvSpPr>
      </xdr:nvSpPr>
      <xdr:spPr>
        <a:xfrm>
          <a:off x="2266950" y="3171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111</xdr:row>
      <xdr:rowOff>0</xdr:rowOff>
    </xdr:from>
    <xdr:to>
      <xdr:col>3</xdr:col>
      <xdr:colOff>523875</xdr:colOff>
      <xdr:row>111</xdr:row>
      <xdr:rowOff>0</xdr:rowOff>
    </xdr:to>
    <xdr:sp>
      <xdr:nvSpPr>
        <xdr:cNvPr id="186" name="Line 186"/>
        <xdr:cNvSpPr>
          <a:spLocks/>
        </xdr:cNvSpPr>
      </xdr:nvSpPr>
      <xdr:spPr>
        <a:xfrm>
          <a:off x="4467225" y="3171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111</xdr:row>
      <xdr:rowOff>0</xdr:rowOff>
    </xdr:from>
    <xdr:to>
      <xdr:col>2</xdr:col>
      <xdr:colOff>1371600</xdr:colOff>
      <xdr:row>111</xdr:row>
      <xdr:rowOff>0</xdr:rowOff>
    </xdr:to>
    <xdr:sp>
      <xdr:nvSpPr>
        <xdr:cNvPr id="187" name="Line 187"/>
        <xdr:cNvSpPr>
          <a:spLocks/>
        </xdr:cNvSpPr>
      </xdr:nvSpPr>
      <xdr:spPr>
        <a:xfrm flipH="1">
          <a:off x="2228850" y="3171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111</xdr:row>
      <xdr:rowOff>0</xdr:rowOff>
    </xdr:from>
    <xdr:to>
      <xdr:col>3</xdr:col>
      <xdr:colOff>419100</xdr:colOff>
      <xdr:row>111</xdr:row>
      <xdr:rowOff>0</xdr:rowOff>
    </xdr:to>
    <xdr:sp>
      <xdr:nvSpPr>
        <xdr:cNvPr id="188" name="Line 188"/>
        <xdr:cNvSpPr>
          <a:spLocks/>
        </xdr:cNvSpPr>
      </xdr:nvSpPr>
      <xdr:spPr>
        <a:xfrm>
          <a:off x="4362450" y="3171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111</xdr:row>
      <xdr:rowOff>0</xdr:rowOff>
    </xdr:from>
    <xdr:to>
      <xdr:col>2</xdr:col>
      <xdr:colOff>1371600</xdr:colOff>
      <xdr:row>111</xdr:row>
      <xdr:rowOff>0</xdr:rowOff>
    </xdr:to>
    <xdr:sp>
      <xdr:nvSpPr>
        <xdr:cNvPr id="189" name="Line 189"/>
        <xdr:cNvSpPr>
          <a:spLocks/>
        </xdr:cNvSpPr>
      </xdr:nvSpPr>
      <xdr:spPr>
        <a:xfrm flipH="1">
          <a:off x="2228850" y="3171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111</xdr:row>
      <xdr:rowOff>0</xdr:rowOff>
    </xdr:from>
    <xdr:to>
      <xdr:col>3</xdr:col>
      <xdr:colOff>419100</xdr:colOff>
      <xdr:row>111</xdr:row>
      <xdr:rowOff>0</xdr:rowOff>
    </xdr:to>
    <xdr:sp>
      <xdr:nvSpPr>
        <xdr:cNvPr id="190" name="Line 190"/>
        <xdr:cNvSpPr>
          <a:spLocks/>
        </xdr:cNvSpPr>
      </xdr:nvSpPr>
      <xdr:spPr>
        <a:xfrm>
          <a:off x="4362450" y="3171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148</xdr:row>
      <xdr:rowOff>0</xdr:rowOff>
    </xdr:from>
    <xdr:to>
      <xdr:col>2</xdr:col>
      <xdr:colOff>1371600</xdr:colOff>
      <xdr:row>148</xdr:row>
      <xdr:rowOff>0</xdr:rowOff>
    </xdr:to>
    <xdr:sp>
      <xdr:nvSpPr>
        <xdr:cNvPr id="191" name="Line 191"/>
        <xdr:cNvSpPr>
          <a:spLocks/>
        </xdr:cNvSpPr>
      </xdr:nvSpPr>
      <xdr:spPr>
        <a:xfrm flipH="1">
          <a:off x="2228850" y="422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148</xdr:row>
      <xdr:rowOff>0</xdr:rowOff>
    </xdr:from>
    <xdr:to>
      <xdr:col>3</xdr:col>
      <xdr:colOff>419100</xdr:colOff>
      <xdr:row>148</xdr:row>
      <xdr:rowOff>0</xdr:rowOff>
    </xdr:to>
    <xdr:sp>
      <xdr:nvSpPr>
        <xdr:cNvPr id="192" name="Line 192"/>
        <xdr:cNvSpPr>
          <a:spLocks/>
        </xdr:cNvSpPr>
      </xdr:nvSpPr>
      <xdr:spPr>
        <a:xfrm>
          <a:off x="4362450" y="422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69</xdr:row>
      <xdr:rowOff>9525</xdr:rowOff>
    </xdr:from>
    <xdr:to>
      <xdr:col>2</xdr:col>
      <xdr:colOff>1000125</xdr:colOff>
      <xdr:row>73</xdr:row>
      <xdr:rowOff>276225</xdr:rowOff>
    </xdr:to>
    <xdr:sp>
      <xdr:nvSpPr>
        <xdr:cNvPr id="193" name="Line 193"/>
        <xdr:cNvSpPr>
          <a:spLocks/>
        </xdr:cNvSpPr>
      </xdr:nvSpPr>
      <xdr:spPr>
        <a:xfrm>
          <a:off x="1857375" y="19726275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106</xdr:row>
      <xdr:rowOff>9525</xdr:rowOff>
    </xdr:from>
    <xdr:to>
      <xdr:col>2</xdr:col>
      <xdr:colOff>1000125</xdr:colOff>
      <xdr:row>110</xdr:row>
      <xdr:rowOff>276225</xdr:rowOff>
    </xdr:to>
    <xdr:sp>
      <xdr:nvSpPr>
        <xdr:cNvPr id="194" name="Line 194"/>
        <xdr:cNvSpPr>
          <a:spLocks/>
        </xdr:cNvSpPr>
      </xdr:nvSpPr>
      <xdr:spPr>
        <a:xfrm>
          <a:off x="1857375" y="30299025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143</xdr:row>
      <xdr:rowOff>9525</xdr:rowOff>
    </xdr:from>
    <xdr:to>
      <xdr:col>2</xdr:col>
      <xdr:colOff>1000125</xdr:colOff>
      <xdr:row>147</xdr:row>
      <xdr:rowOff>276225</xdr:rowOff>
    </xdr:to>
    <xdr:sp>
      <xdr:nvSpPr>
        <xdr:cNvPr id="195" name="Line 195"/>
        <xdr:cNvSpPr>
          <a:spLocks/>
        </xdr:cNvSpPr>
      </xdr:nvSpPr>
      <xdr:spPr>
        <a:xfrm>
          <a:off x="1857375" y="40871775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96" name="Line 196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97" name="Line 197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98" name="Line 198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199" name="Line 199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00" name="Line 200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01" name="Line 201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02" name="Line 202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03" name="Line 203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180</xdr:row>
      <xdr:rowOff>9525</xdr:rowOff>
    </xdr:from>
    <xdr:to>
      <xdr:col>2</xdr:col>
      <xdr:colOff>1000125</xdr:colOff>
      <xdr:row>184</xdr:row>
      <xdr:rowOff>276225</xdr:rowOff>
    </xdr:to>
    <xdr:sp>
      <xdr:nvSpPr>
        <xdr:cNvPr id="204" name="Line 204"/>
        <xdr:cNvSpPr>
          <a:spLocks/>
        </xdr:cNvSpPr>
      </xdr:nvSpPr>
      <xdr:spPr>
        <a:xfrm>
          <a:off x="1857375" y="51444525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05" name="Line 205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06" name="Line 206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07" name="Line 207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08" name="Line 208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09" name="Line 209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10" name="Line 210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11" name="Line 211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12" name="Line 212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13" name="Line 213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14" name="Line 214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16" name="Line 216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17" name="Line 217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18" name="Line 218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19" name="Line 219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20" name="Line 220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21" name="Line 221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22" name="Line 222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23" name="Line 223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24" name="Line 224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25" name="Line 225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26" name="Line 226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27" name="Line 227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28" name="Line 228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29" name="Line 229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30" name="Line 230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31" name="Line 231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32" name="Line 232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33" name="Line 233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34" name="Line 234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35" name="Line 235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36" name="Line 236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37" name="Line 237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38" name="Line 238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39" name="Line 239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40" name="Line 240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41" name="Line 241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42" name="Line 242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43" name="Line 243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44" name="Line 244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45" name="Line 245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46" name="Line 246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47" name="Line 247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48" name="Line 248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49" name="Line 249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50" name="Line 250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51" name="Line 251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52" name="Line 252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53" name="Line 253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54" name="Line 254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55" name="Line 255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56" name="Line 256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57" name="Line 257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58" name="Line 258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59" name="Line 259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60" name="Line 260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61" name="Line 261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63" name="Line 263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64" name="Line 264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65" name="Line 265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66" name="Line 266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1733550</xdr:colOff>
      <xdr:row>185</xdr:row>
      <xdr:rowOff>0</xdr:rowOff>
    </xdr:from>
    <xdr:to>
      <xdr:col>2</xdr:col>
      <xdr:colOff>2990850</xdr:colOff>
      <xdr:row>185</xdr:row>
      <xdr:rowOff>0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2590800" y="5286375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จำนวน  2,038  ราย</a:t>
          </a:r>
        </a:p>
      </xdr:txBody>
    </xdr:sp>
    <xdr:clientData/>
  </xdr:twoCellAnchor>
  <xdr:twoCellAnchor>
    <xdr:from>
      <xdr:col>2</xdr:col>
      <xdr:colOff>1724025</xdr:colOff>
      <xdr:row>185</xdr:row>
      <xdr:rowOff>0</xdr:rowOff>
    </xdr:from>
    <xdr:to>
      <xdr:col>2</xdr:col>
      <xdr:colOff>2981325</xdr:colOff>
      <xdr:row>185</xdr:row>
      <xdr:rowOff>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2581275" y="5286375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จำนวน       3  ราย</a:t>
          </a:r>
        </a:p>
      </xdr:txBody>
    </xdr:sp>
    <xdr:clientData/>
  </xdr:twoCellAnchor>
  <xdr:twoCellAnchor>
    <xdr:from>
      <xdr:col>2</xdr:col>
      <xdr:colOff>1733550</xdr:colOff>
      <xdr:row>185</xdr:row>
      <xdr:rowOff>0</xdr:rowOff>
    </xdr:from>
    <xdr:to>
      <xdr:col>2</xdr:col>
      <xdr:colOff>2990850</xdr:colOff>
      <xdr:row>185</xdr:row>
      <xdr:rowOff>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2590800" y="5286375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จำนวน        14    ราย</a:t>
          </a:r>
        </a:p>
      </xdr:txBody>
    </xdr:sp>
    <xdr:clientData/>
  </xdr:twoCellAnchor>
  <xdr:twoCellAnchor>
    <xdr:from>
      <xdr:col>2</xdr:col>
      <xdr:colOff>1743075</xdr:colOff>
      <xdr:row>185</xdr:row>
      <xdr:rowOff>0</xdr:rowOff>
    </xdr:from>
    <xdr:to>
      <xdr:col>2</xdr:col>
      <xdr:colOff>3000375</xdr:colOff>
      <xdr:row>185</xdr:row>
      <xdr:rowOff>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2600325" y="5286375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จำนวน       9  ราย</a:t>
          </a:r>
        </a:p>
      </xdr:txBody>
    </xdr:sp>
    <xdr:clientData/>
  </xdr:twoCellAnchor>
  <xdr:twoCellAnchor>
    <xdr:from>
      <xdr:col>2</xdr:col>
      <xdr:colOff>1714500</xdr:colOff>
      <xdr:row>185</xdr:row>
      <xdr:rowOff>0</xdr:rowOff>
    </xdr:from>
    <xdr:to>
      <xdr:col>2</xdr:col>
      <xdr:colOff>2971800</xdr:colOff>
      <xdr:row>185</xdr:row>
      <xdr:rowOff>0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2571750" y="5286375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จำนวน       4  ราย</a:t>
          </a:r>
        </a:p>
      </xdr:txBody>
    </xdr:sp>
    <xdr:clientData/>
  </xdr:twoCellAnchor>
  <xdr:twoCellAnchor>
    <xdr:from>
      <xdr:col>2</xdr:col>
      <xdr:colOff>1362075</xdr:colOff>
      <xdr:row>185</xdr:row>
      <xdr:rowOff>0</xdr:rowOff>
    </xdr:from>
    <xdr:to>
      <xdr:col>2</xdr:col>
      <xdr:colOff>1362075</xdr:colOff>
      <xdr:row>185</xdr:row>
      <xdr:rowOff>0</xdr:rowOff>
    </xdr:to>
    <xdr:sp>
      <xdr:nvSpPr>
        <xdr:cNvPr id="272" name="Line 272"/>
        <xdr:cNvSpPr>
          <a:spLocks/>
        </xdr:cNvSpPr>
      </xdr:nvSpPr>
      <xdr:spPr>
        <a:xfrm>
          <a:off x="221932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73" name="Line 273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74" name="Line 274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75" name="Line 275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76" name="Line 276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77" name="Line 277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78" name="Line 278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79" name="Line 279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80" name="Line 280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81" name="Line 281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185</xdr:row>
      <xdr:rowOff>0</xdr:rowOff>
    </xdr:from>
    <xdr:to>
      <xdr:col>2</xdr:col>
      <xdr:colOff>1000125</xdr:colOff>
      <xdr:row>185</xdr:row>
      <xdr:rowOff>0</xdr:rowOff>
    </xdr:to>
    <xdr:sp>
      <xdr:nvSpPr>
        <xdr:cNvPr id="282" name="Line 282"/>
        <xdr:cNvSpPr>
          <a:spLocks/>
        </xdr:cNvSpPr>
      </xdr:nvSpPr>
      <xdr:spPr>
        <a:xfrm>
          <a:off x="1857375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1714500</xdr:colOff>
      <xdr:row>185</xdr:row>
      <xdr:rowOff>0</xdr:rowOff>
    </xdr:from>
    <xdr:to>
      <xdr:col>2</xdr:col>
      <xdr:colOff>2971800</xdr:colOff>
      <xdr:row>185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2571750" y="5286375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จำนวน       4  ราย</a:t>
          </a:r>
        </a:p>
      </xdr:txBody>
    </xdr:sp>
    <xdr:clientData/>
  </xdr:twoCellAnchor>
  <xdr:twoCellAnchor>
    <xdr:from>
      <xdr:col>2</xdr:col>
      <xdr:colOff>1714500</xdr:colOff>
      <xdr:row>185</xdr:row>
      <xdr:rowOff>0</xdr:rowOff>
    </xdr:from>
    <xdr:to>
      <xdr:col>2</xdr:col>
      <xdr:colOff>2971800</xdr:colOff>
      <xdr:row>185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2571750" y="5286375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จำนวน       3   ราย</a:t>
          </a:r>
        </a:p>
      </xdr:txBody>
    </xdr:sp>
    <xdr:clientData/>
  </xdr:twoCellAnchor>
  <xdr:twoCellAnchor>
    <xdr:from>
      <xdr:col>2</xdr:col>
      <xdr:colOff>1733550</xdr:colOff>
      <xdr:row>185</xdr:row>
      <xdr:rowOff>0</xdr:rowOff>
    </xdr:from>
    <xdr:to>
      <xdr:col>2</xdr:col>
      <xdr:colOff>2990850</xdr:colOff>
      <xdr:row>185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2590800" y="5286375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จำนวน        14    ราย</a:t>
          </a:r>
        </a:p>
      </xdr:txBody>
    </xdr:sp>
    <xdr:clientData/>
  </xdr:twoCellAnchor>
  <xdr:twoCellAnchor>
    <xdr:from>
      <xdr:col>2</xdr:col>
      <xdr:colOff>1724025</xdr:colOff>
      <xdr:row>185</xdr:row>
      <xdr:rowOff>0</xdr:rowOff>
    </xdr:from>
    <xdr:to>
      <xdr:col>2</xdr:col>
      <xdr:colOff>2981325</xdr:colOff>
      <xdr:row>185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2581275" y="5286375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จำนวน      71  ราย</a:t>
          </a:r>
        </a:p>
      </xdr:txBody>
    </xdr:sp>
    <xdr:clientData/>
  </xdr:twoCellAnchor>
  <xdr:twoCellAnchor>
    <xdr:from>
      <xdr:col>2</xdr:col>
      <xdr:colOff>1000125</xdr:colOff>
      <xdr:row>217</xdr:row>
      <xdr:rowOff>9525</xdr:rowOff>
    </xdr:from>
    <xdr:to>
      <xdr:col>2</xdr:col>
      <xdr:colOff>1000125</xdr:colOff>
      <xdr:row>221</xdr:row>
      <xdr:rowOff>276225</xdr:rowOff>
    </xdr:to>
    <xdr:sp>
      <xdr:nvSpPr>
        <xdr:cNvPr id="287" name="Line 287"/>
        <xdr:cNvSpPr>
          <a:spLocks/>
        </xdr:cNvSpPr>
      </xdr:nvSpPr>
      <xdr:spPr>
        <a:xfrm>
          <a:off x="1857375" y="62017275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217</xdr:row>
      <xdr:rowOff>9525</xdr:rowOff>
    </xdr:from>
    <xdr:to>
      <xdr:col>2</xdr:col>
      <xdr:colOff>1000125</xdr:colOff>
      <xdr:row>221</xdr:row>
      <xdr:rowOff>276225</xdr:rowOff>
    </xdr:to>
    <xdr:sp>
      <xdr:nvSpPr>
        <xdr:cNvPr id="288" name="Line 288"/>
        <xdr:cNvSpPr>
          <a:spLocks/>
        </xdr:cNvSpPr>
      </xdr:nvSpPr>
      <xdr:spPr>
        <a:xfrm>
          <a:off x="1857375" y="62017275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222</xdr:row>
      <xdr:rowOff>0</xdr:rowOff>
    </xdr:from>
    <xdr:to>
      <xdr:col>2</xdr:col>
      <xdr:colOff>1000125</xdr:colOff>
      <xdr:row>222</xdr:row>
      <xdr:rowOff>0</xdr:rowOff>
    </xdr:to>
    <xdr:sp>
      <xdr:nvSpPr>
        <xdr:cNvPr id="289" name="Line 289"/>
        <xdr:cNvSpPr>
          <a:spLocks/>
        </xdr:cNvSpPr>
      </xdr:nvSpPr>
      <xdr:spPr>
        <a:xfrm>
          <a:off x="1857375" y="634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222</xdr:row>
      <xdr:rowOff>0</xdr:rowOff>
    </xdr:from>
    <xdr:to>
      <xdr:col>2</xdr:col>
      <xdr:colOff>1000125</xdr:colOff>
      <xdr:row>222</xdr:row>
      <xdr:rowOff>0</xdr:rowOff>
    </xdr:to>
    <xdr:sp>
      <xdr:nvSpPr>
        <xdr:cNvPr id="290" name="Line 290"/>
        <xdr:cNvSpPr>
          <a:spLocks/>
        </xdr:cNvSpPr>
      </xdr:nvSpPr>
      <xdr:spPr>
        <a:xfrm>
          <a:off x="1857375" y="634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222</xdr:row>
      <xdr:rowOff>0</xdr:rowOff>
    </xdr:from>
    <xdr:to>
      <xdr:col>2</xdr:col>
      <xdr:colOff>1000125</xdr:colOff>
      <xdr:row>222</xdr:row>
      <xdr:rowOff>0</xdr:rowOff>
    </xdr:to>
    <xdr:sp>
      <xdr:nvSpPr>
        <xdr:cNvPr id="291" name="Line 291"/>
        <xdr:cNvSpPr>
          <a:spLocks/>
        </xdr:cNvSpPr>
      </xdr:nvSpPr>
      <xdr:spPr>
        <a:xfrm>
          <a:off x="1857375" y="634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222</xdr:row>
      <xdr:rowOff>0</xdr:rowOff>
    </xdr:from>
    <xdr:to>
      <xdr:col>2</xdr:col>
      <xdr:colOff>1000125</xdr:colOff>
      <xdr:row>222</xdr:row>
      <xdr:rowOff>0</xdr:rowOff>
    </xdr:to>
    <xdr:sp>
      <xdr:nvSpPr>
        <xdr:cNvPr id="292" name="Line 292"/>
        <xdr:cNvSpPr>
          <a:spLocks/>
        </xdr:cNvSpPr>
      </xdr:nvSpPr>
      <xdr:spPr>
        <a:xfrm>
          <a:off x="1857375" y="634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ct..25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85;&#3634;&#3619;&#3648;&#3591;&#3636;&#3609;&#3649;&#3621;&#3632;&#3610;&#3633;&#3597;&#3594;&#3637;\&#3619;&#3634;&#3618;&#3591;&#3634;&#3609;&#3591;&#3610;&#3648;&#3604;&#3639;&#3629;&#3609;\&#3619;&#3634;&#3618;&#3591;&#3634;&#3609;&#3591;&#3610;&#3611;&#3619;&#3632;&#3592;&#3635;&#3604;&#3639;&#3629;&#3609;%202556\Seb..25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รับหมายเหตุ 1"/>
      <sheetName val="รายรับสูงต่ำ"/>
      <sheetName val="รายรับ-รายจ่ายตามข้อบัญญัติ"/>
      <sheetName val="รายจ่าย 3 ส่วน"/>
      <sheetName val="หมายเหตุ 2,3"/>
      <sheetName val="ใบผ่าน "/>
      <sheetName val="รายงานรับ-จ่ายเงินสด"/>
      <sheetName val="งบทดลอง"/>
      <sheetName val="งบกระทบยอด"/>
    </sheetNames>
    <sheetDataSet>
      <sheetData sheetId="2">
        <row r="7">
          <cell r="C7">
            <v>330000</v>
          </cell>
        </row>
        <row r="8">
          <cell r="C8">
            <v>190000</v>
          </cell>
        </row>
        <row r="9">
          <cell r="C9">
            <v>75000</v>
          </cell>
        </row>
        <row r="10">
          <cell r="C10">
            <v>280000</v>
          </cell>
        </row>
        <row r="11">
          <cell r="C11">
            <v>100000</v>
          </cell>
        </row>
        <row r="12">
          <cell r="C12">
            <v>11882000</v>
          </cell>
        </row>
        <row r="13">
          <cell r="C13">
            <v>5000000</v>
          </cell>
        </row>
      </sheetData>
      <sheetData sheetId="6">
        <row r="70">
          <cell r="E70">
            <v>9377402.610000001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ตามหมวด ไตรมาส4"/>
      <sheetName val="รายจ่าย 3 ส่วน ไตรมาส4"/>
      <sheetName val="สรุปรายจ่ายตามข้อบัญญัติ"/>
      <sheetName val="สรุปรายจ่าย 3 ส่วน "/>
      <sheetName val="ส่วนการคลังรอจ่าย"/>
      <sheetName val="รายจ่ายตามหมวด ไตรมาส3"/>
      <sheetName val="รายจ่าย 3 ส่วน ไตรมาส3"/>
      <sheetName val="รายจ่าย 3 ส่วน ไตรมาส2"/>
      <sheetName val="รายจ่ายตามหมวด ไตรมาส2"/>
      <sheetName val="รายจ่าย 3 ส่วน ไตรมาส1"/>
      <sheetName val="รายจ่ายตามหมวด ไตรมาส1"/>
      <sheetName val="รายจ่าย 3 ส่วน"/>
      <sheetName val="รับ-จ่ายเงินอุดหนุนเฉพาะกิจ"/>
      <sheetName val="จ่ายขาดเงินสะสม"/>
      <sheetName val="รายรับจริงประจำเดือน"/>
      <sheetName val="หมายเหตุ 1"/>
      <sheetName val="รายรับ สูง-ต่ำ"/>
      <sheetName val="รายรับ-รายจ่ายตามข้อบัญญัติ"/>
      <sheetName val="หมายเหตุ 2,3"/>
      <sheetName val="ใบผ่าน "/>
      <sheetName val="รายงานรับ-จ่ายเงินสด"/>
      <sheetName val="งบทดลอง"/>
      <sheetName val="งบกระทบยอด"/>
      <sheetName val="งบทดลองหลังปิด55"/>
      <sheetName val="งบกระทบยอด 5 ส.ค.56"/>
    </sheetNames>
    <sheetDataSet>
      <sheetData sheetId="20">
        <row r="78">
          <cell r="E78">
            <v>10480338.22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tabColor indexed="13"/>
  </sheetPr>
  <dimension ref="A1:G74"/>
  <sheetViews>
    <sheetView tabSelected="1" view="pageBreakPreview" zoomScaleNormal="75" zoomScaleSheetLayoutView="100" workbookViewId="0" topLeftCell="A1">
      <selection activeCell="A2" sqref="A2:E2"/>
    </sheetView>
  </sheetViews>
  <sheetFormatPr defaultColWidth="9.140625" defaultRowHeight="23.25" customHeight="1"/>
  <cols>
    <col min="1" max="1" width="61.7109375" style="142" customWidth="1"/>
    <col min="2" max="2" width="10.7109375" style="142" customWidth="1"/>
    <col min="3" max="4" width="17.7109375" style="142" customWidth="1"/>
    <col min="5" max="5" width="16.7109375" style="142" customWidth="1"/>
    <col min="6" max="6" width="17.140625" style="140" customWidth="1"/>
    <col min="7" max="7" width="9.140625" style="141" customWidth="1"/>
    <col min="8" max="16384" width="9.140625" style="142" customWidth="1"/>
  </cols>
  <sheetData>
    <row r="1" spans="1:5" ht="23.25" customHeight="1">
      <c r="A1" s="444" t="s">
        <v>2</v>
      </c>
      <c r="B1" s="444"/>
      <c r="C1" s="444"/>
      <c r="D1" s="444"/>
      <c r="E1" s="444"/>
    </row>
    <row r="2" spans="1:5" ht="23.25" customHeight="1">
      <c r="A2" s="444" t="s">
        <v>69</v>
      </c>
      <c r="B2" s="444"/>
      <c r="C2" s="444"/>
      <c r="D2" s="444"/>
      <c r="E2" s="444"/>
    </row>
    <row r="3" spans="1:5" ht="23.25" customHeight="1">
      <c r="A3" s="444" t="s">
        <v>340</v>
      </c>
      <c r="B3" s="444"/>
      <c r="C3" s="444"/>
      <c r="D3" s="444"/>
      <c r="E3" s="444"/>
    </row>
    <row r="4" spans="1:5" ht="23.25" customHeight="1">
      <c r="A4" s="143" t="s">
        <v>27</v>
      </c>
      <c r="B4" s="143"/>
      <c r="C4" s="143"/>
      <c r="D4" s="143"/>
      <c r="E4" s="143"/>
    </row>
    <row r="5" spans="1:5" ht="23.25" customHeight="1">
      <c r="A5" s="436" t="s">
        <v>3</v>
      </c>
      <c r="B5" s="436" t="s">
        <v>15</v>
      </c>
      <c r="C5" s="144" t="s">
        <v>25</v>
      </c>
      <c r="D5" s="144" t="s">
        <v>28</v>
      </c>
      <c r="E5" s="144" t="s">
        <v>26</v>
      </c>
    </row>
    <row r="6" spans="1:5" ht="23.25" customHeight="1">
      <c r="A6" s="445"/>
      <c r="B6" s="445"/>
      <c r="C6" s="145" t="s">
        <v>341</v>
      </c>
      <c r="D6" s="145" t="s">
        <v>342</v>
      </c>
      <c r="E6" s="145" t="s">
        <v>343</v>
      </c>
    </row>
    <row r="7" spans="1:7" s="153" customFormat="1" ht="23.25" customHeight="1">
      <c r="A7" s="146" t="s">
        <v>49</v>
      </c>
      <c r="B7" s="147">
        <v>410000</v>
      </c>
      <c r="C7" s="148"/>
      <c r="D7" s="149"/>
      <c r="E7" s="150"/>
      <c r="F7" s="151"/>
      <c r="G7" s="152"/>
    </row>
    <row r="8" spans="1:7" s="153" customFormat="1" ht="23.25" customHeight="1">
      <c r="A8" s="154" t="s">
        <v>303</v>
      </c>
      <c r="B8" s="155">
        <v>411000</v>
      </c>
      <c r="C8" s="156">
        <v>0</v>
      </c>
      <c r="D8" s="156">
        <f>D9+D10+D11+D12</f>
        <v>141.51</v>
      </c>
      <c r="E8" s="156">
        <f aca="true" t="shared" si="0" ref="E8:E14">C8+D8</f>
        <v>141.51</v>
      </c>
      <c r="F8" s="151"/>
      <c r="G8" s="152"/>
    </row>
    <row r="9" spans="1:6" ht="23.25" customHeight="1">
      <c r="A9" s="157" t="s">
        <v>29</v>
      </c>
      <c r="B9" s="158">
        <v>411001</v>
      </c>
      <c r="C9" s="148">
        <v>0</v>
      </c>
      <c r="D9" s="148">
        <v>0</v>
      </c>
      <c r="E9" s="159">
        <f t="shared" si="0"/>
        <v>0</v>
      </c>
      <c r="F9" s="160"/>
    </row>
    <row r="10" spans="1:6" ht="23.25" customHeight="1">
      <c r="A10" s="157" t="s">
        <v>30</v>
      </c>
      <c r="B10" s="158">
        <v>411002</v>
      </c>
      <c r="C10" s="148">
        <v>0</v>
      </c>
      <c r="D10" s="148">
        <v>141.51</v>
      </c>
      <c r="E10" s="148">
        <f t="shared" si="0"/>
        <v>141.51</v>
      </c>
      <c r="F10" s="161"/>
    </row>
    <row r="11" spans="1:5" ht="23.25" customHeight="1">
      <c r="A11" s="157" t="s">
        <v>31</v>
      </c>
      <c r="B11" s="158">
        <v>411003</v>
      </c>
      <c r="C11" s="148">
        <v>0</v>
      </c>
      <c r="D11" s="148">
        <v>0</v>
      </c>
      <c r="E11" s="159">
        <f t="shared" si="0"/>
        <v>0</v>
      </c>
    </row>
    <row r="12" spans="1:5" ht="23.25" customHeight="1">
      <c r="A12" s="157" t="s">
        <v>43</v>
      </c>
      <c r="B12" s="158">
        <v>411005</v>
      </c>
      <c r="C12" s="148">
        <v>0</v>
      </c>
      <c r="D12" s="162">
        <v>0</v>
      </c>
      <c r="E12" s="159">
        <f t="shared" si="0"/>
        <v>0</v>
      </c>
    </row>
    <row r="13" spans="1:7" s="153" customFormat="1" ht="23.25" customHeight="1">
      <c r="A13" s="154" t="s">
        <v>50</v>
      </c>
      <c r="B13" s="155">
        <v>412000</v>
      </c>
      <c r="C13" s="156">
        <v>12858.8</v>
      </c>
      <c r="D13" s="156">
        <f>D14+D15+D16+D17+D18+D19+D20</f>
        <v>14813</v>
      </c>
      <c r="E13" s="156">
        <f t="shared" si="0"/>
        <v>27671.8</v>
      </c>
      <c r="F13" s="151"/>
      <c r="G13" s="152"/>
    </row>
    <row r="14" spans="1:5" ht="23.25" customHeight="1">
      <c r="A14" s="157" t="s">
        <v>32</v>
      </c>
      <c r="B14" s="158">
        <v>412104</v>
      </c>
      <c r="C14" s="148">
        <v>1008.8</v>
      </c>
      <c r="D14" s="148">
        <v>0</v>
      </c>
      <c r="E14" s="148">
        <f t="shared" si="0"/>
        <v>1008.8</v>
      </c>
    </row>
    <row r="15" spans="1:5" ht="23.25" customHeight="1">
      <c r="A15" s="157" t="s">
        <v>33</v>
      </c>
      <c r="B15" s="158">
        <v>412106</v>
      </c>
      <c r="C15" s="148">
        <v>16</v>
      </c>
      <c r="D15" s="148">
        <v>0</v>
      </c>
      <c r="E15" s="148">
        <f aca="true" t="shared" si="1" ref="E15:E20">C15+D15</f>
        <v>16</v>
      </c>
    </row>
    <row r="16" spans="1:5" ht="23.25" customHeight="1">
      <c r="A16" s="157" t="s">
        <v>51</v>
      </c>
      <c r="B16" s="158">
        <v>412107</v>
      </c>
      <c r="C16" s="148">
        <v>10150</v>
      </c>
      <c r="D16" s="148">
        <v>13410</v>
      </c>
      <c r="E16" s="148">
        <f t="shared" si="1"/>
        <v>23560</v>
      </c>
    </row>
    <row r="17" spans="1:6" ht="23.25" customHeight="1">
      <c r="A17" s="157" t="s">
        <v>52</v>
      </c>
      <c r="B17" s="158">
        <v>412128</v>
      </c>
      <c r="C17" s="148">
        <f>-C149</f>
        <v>0</v>
      </c>
      <c r="D17" s="148">
        <v>50</v>
      </c>
      <c r="E17" s="148">
        <f t="shared" si="1"/>
        <v>50</v>
      </c>
      <c r="F17" s="160"/>
    </row>
    <row r="18" spans="1:6" ht="23.25" customHeight="1">
      <c r="A18" s="157" t="s">
        <v>110</v>
      </c>
      <c r="B18" s="158">
        <v>412199</v>
      </c>
      <c r="C18" s="148">
        <v>1664</v>
      </c>
      <c r="D18" s="148">
        <v>378</v>
      </c>
      <c r="E18" s="148">
        <f t="shared" si="1"/>
        <v>2042</v>
      </c>
      <c r="F18" s="161"/>
    </row>
    <row r="19" spans="1:6" ht="23.25" customHeight="1">
      <c r="A19" s="157" t="s">
        <v>1</v>
      </c>
      <c r="B19" s="158">
        <v>412202</v>
      </c>
      <c r="C19" s="148">
        <v>0</v>
      </c>
      <c r="D19" s="148">
        <v>975</v>
      </c>
      <c r="E19" s="148">
        <f t="shared" si="1"/>
        <v>975</v>
      </c>
      <c r="F19" s="161"/>
    </row>
    <row r="20" spans="1:6" ht="23.25" customHeight="1">
      <c r="A20" s="157" t="s">
        <v>34</v>
      </c>
      <c r="B20" s="158">
        <v>412307</v>
      </c>
      <c r="C20" s="148">
        <v>20</v>
      </c>
      <c r="D20" s="148">
        <v>0</v>
      </c>
      <c r="E20" s="148">
        <f t="shared" si="1"/>
        <v>20</v>
      </c>
      <c r="F20" s="160"/>
    </row>
    <row r="21" spans="1:7" s="153" customFormat="1" ht="23.25" customHeight="1">
      <c r="A21" s="154" t="s">
        <v>35</v>
      </c>
      <c r="B21" s="155">
        <v>413000</v>
      </c>
      <c r="C21" s="156">
        <v>1839.06</v>
      </c>
      <c r="D21" s="156">
        <f>D22</f>
        <v>0</v>
      </c>
      <c r="E21" s="156">
        <f aca="true" t="shared" si="2" ref="E21:E27">C21+D21</f>
        <v>1839.06</v>
      </c>
      <c r="F21" s="163"/>
      <c r="G21" s="152"/>
    </row>
    <row r="22" spans="1:6" ht="23.25" customHeight="1">
      <c r="A22" s="157" t="s">
        <v>53</v>
      </c>
      <c r="B22" s="158">
        <v>413003</v>
      </c>
      <c r="C22" s="148">
        <v>1839.06</v>
      </c>
      <c r="D22" s="148">
        <v>0</v>
      </c>
      <c r="E22" s="148">
        <f t="shared" si="2"/>
        <v>1839.06</v>
      </c>
      <c r="F22" s="160"/>
    </row>
    <row r="23" spans="1:7" s="153" customFormat="1" ht="23.25" customHeight="1">
      <c r="A23" s="154" t="s">
        <v>36</v>
      </c>
      <c r="B23" s="155">
        <v>414000</v>
      </c>
      <c r="C23" s="156">
        <v>13986</v>
      </c>
      <c r="D23" s="156">
        <f>D24</f>
        <v>15737</v>
      </c>
      <c r="E23" s="156">
        <f t="shared" si="2"/>
        <v>29723</v>
      </c>
      <c r="F23" s="163"/>
      <c r="G23" s="152"/>
    </row>
    <row r="24" spans="1:5" ht="23.25" customHeight="1">
      <c r="A24" s="157" t="s">
        <v>111</v>
      </c>
      <c r="B24" s="158">
        <v>414006</v>
      </c>
      <c r="C24" s="148">
        <v>13986</v>
      </c>
      <c r="D24" s="148">
        <v>15737</v>
      </c>
      <c r="E24" s="148">
        <f t="shared" si="2"/>
        <v>29723</v>
      </c>
    </row>
    <row r="25" spans="1:7" s="153" customFormat="1" ht="23.25" customHeight="1">
      <c r="A25" s="154" t="s">
        <v>37</v>
      </c>
      <c r="B25" s="155">
        <v>415000</v>
      </c>
      <c r="C25" s="156">
        <v>300</v>
      </c>
      <c r="D25" s="156">
        <f>D26+D27</f>
        <v>200</v>
      </c>
      <c r="E25" s="156">
        <f t="shared" si="2"/>
        <v>500</v>
      </c>
      <c r="F25" s="151"/>
      <c r="G25" s="152"/>
    </row>
    <row r="26" spans="1:5" ht="23.25" customHeight="1">
      <c r="A26" s="157" t="s">
        <v>38</v>
      </c>
      <c r="B26" s="158">
        <v>415004</v>
      </c>
      <c r="C26" s="148">
        <v>0</v>
      </c>
      <c r="D26" s="148">
        <v>0</v>
      </c>
      <c r="E26" s="148">
        <f t="shared" si="2"/>
        <v>0</v>
      </c>
    </row>
    <row r="27" spans="1:6" ht="23.25" customHeight="1">
      <c r="A27" s="157" t="s">
        <v>54</v>
      </c>
      <c r="B27" s="158">
        <v>415999</v>
      </c>
      <c r="C27" s="148">
        <v>300</v>
      </c>
      <c r="D27" s="148">
        <v>200</v>
      </c>
      <c r="E27" s="148">
        <f t="shared" si="2"/>
        <v>500</v>
      </c>
      <c r="F27" s="160"/>
    </row>
    <row r="28" spans="1:7" s="153" customFormat="1" ht="23.25" customHeight="1">
      <c r="A28" s="164" t="s">
        <v>55</v>
      </c>
      <c r="B28" s="155">
        <v>420000</v>
      </c>
      <c r="D28" s="159"/>
      <c r="E28" s="159"/>
      <c r="F28" s="163"/>
      <c r="G28" s="152"/>
    </row>
    <row r="29" spans="1:7" s="153" customFormat="1" ht="23.25" customHeight="1">
      <c r="A29" s="154" t="s">
        <v>39</v>
      </c>
      <c r="B29" s="155">
        <v>421000</v>
      </c>
      <c r="C29" s="156">
        <v>342553.57</v>
      </c>
      <c r="D29" s="156">
        <f>D30+D31+D32+D33+D34+D35+D36+D37+D38</f>
        <v>1629145.1600000001</v>
      </c>
      <c r="E29" s="156">
        <f>C29+D29</f>
        <v>1971698.7300000002</v>
      </c>
      <c r="F29" s="165"/>
      <c r="G29" s="152"/>
    </row>
    <row r="30" spans="1:6" ht="23.25" customHeight="1">
      <c r="A30" s="157" t="s">
        <v>56</v>
      </c>
      <c r="B30" s="158">
        <v>421002</v>
      </c>
      <c r="C30" s="148">
        <v>0</v>
      </c>
      <c r="D30" s="148">
        <v>1163879.24</v>
      </c>
      <c r="E30" s="148">
        <f>C30+D30</f>
        <v>1163879.24</v>
      </c>
      <c r="F30" s="161"/>
    </row>
    <row r="31" spans="1:5" ht="23.25" customHeight="1">
      <c r="A31" s="157" t="s">
        <v>68</v>
      </c>
      <c r="B31" s="158">
        <v>421004</v>
      </c>
      <c r="C31" s="148">
        <v>154552.65</v>
      </c>
      <c r="D31" s="148">
        <v>203779.13</v>
      </c>
      <c r="E31" s="148">
        <f aca="true" t="shared" si="3" ref="E31:E38">C31+D31</f>
        <v>358331.78</v>
      </c>
    </row>
    <row r="32" spans="1:5" ht="23.25" customHeight="1">
      <c r="A32" s="157" t="s">
        <v>40</v>
      </c>
      <c r="B32" s="158">
        <v>421005</v>
      </c>
      <c r="C32" s="148">
        <v>0</v>
      </c>
      <c r="D32" s="148">
        <v>0</v>
      </c>
      <c r="E32" s="148">
        <f t="shared" si="3"/>
        <v>0</v>
      </c>
    </row>
    <row r="33" spans="1:5" ht="23.25" customHeight="1">
      <c r="A33" s="157" t="s">
        <v>41</v>
      </c>
      <c r="B33" s="158">
        <v>421006</v>
      </c>
      <c r="C33" s="148">
        <v>55009.25</v>
      </c>
      <c r="D33" s="148">
        <v>115629.07</v>
      </c>
      <c r="E33" s="148">
        <f t="shared" si="3"/>
        <v>170638.32</v>
      </c>
    </row>
    <row r="34" spans="1:5" ht="23.25" customHeight="1">
      <c r="A34" s="157" t="s">
        <v>42</v>
      </c>
      <c r="B34" s="158">
        <v>421007</v>
      </c>
      <c r="C34" s="148">
        <v>123419.89</v>
      </c>
      <c r="D34" s="148">
        <v>125820.81</v>
      </c>
      <c r="E34" s="148">
        <f t="shared" si="3"/>
        <v>249240.7</v>
      </c>
    </row>
    <row r="35" spans="1:5" ht="23.25" customHeight="1">
      <c r="A35" s="157" t="s">
        <v>57</v>
      </c>
      <c r="B35" s="158">
        <v>421012</v>
      </c>
      <c r="C35" s="148">
        <v>9517.78</v>
      </c>
      <c r="D35" s="148">
        <v>0</v>
      </c>
      <c r="E35" s="148">
        <f t="shared" si="3"/>
        <v>9517.78</v>
      </c>
    </row>
    <row r="36" spans="1:5" ht="23.25" customHeight="1">
      <c r="A36" s="157" t="s">
        <v>58</v>
      </c>
      <c r="B36" s="158">
        <v>421013</v>
      </c>
      <c r="C36" s="148">
        <v>0</v>
      </c>
      <c r="D36" s="148">
        <v>20036.91</v>
      </c>
      <c r="E36" s="148">
        <f t="shared" si="3"/>
        <v>20036.91</v>
      </c>
    </row>
    <row r="37" spans="1:5" ht="23.25" customHeight="1">
      <c r="A37" s="157" t="s">
        <v>112</v>
      </c>
      <c r="B37" s="158">
        <v>421015</v>
      </c>
      <c r="C37" s="148">
        <v>0</v>
      </c>
      <c r="D37" s="148">
        <v>0</v>
      </c>
      <c r="E37" s="148">
        <f t="shared" si="3"/>
        <v>0</v>
      </c>
    </row>
    <row r="38" spans="1:5" ht="23.25" customHeight="1">
      <c r="A38" s="157" t="s">
        <v>59</v>
      </c>
      <c r="B38" s="158">
        <v>421017</v>
      </c>
      <c r="C38" s="166">
        <v>0</v>
      </c>
      <c r="D38" s="148">
        <v>0</v>
      </c>
      <c r="E38" s="148">
        <f t="shared" si="3"/>
        <v>0</v>
      </c>
    </row>
    <row r="39" spans="1:7" s="153" customFormat="1" ht="23.25" customHeight="1">
      <c r="A39" s="164" t="s">
        <v>60</v>
      </c>
      <c r="B39" s="155">
        <v>430000</v>
      </c>
      <c r="C39" s="148"/>
      <c r="D39" s="159"/>
      <c r="E39" s="148"/>
      <c r="F39" s="151"/>
      <c r="G39" s="152"/>
    </row>
    <row r="40" spans="1:7" s="153" customFormat="1" ht="23.25" customHeight="1">
      <c r="A40" s="154" t="s">
        <v>61</v>
      </c>
      <c r="B40" s="155">
        <v>431000</v>
      </c>
      <c r="C40" s="156">
        <v>0</v>
      </c>
      <c r="D40" s="167">
        <f>D41</f>
        <v>0</v>
      </c>
      <c r="E40" s="156">
        <f>C40+D40</f>
        <v>0</v>
      </c>
      <c r="F40" s="151"/>
      <c r="G40" s="152"/>
    </row>
    <row r="41" spans="1:5" ht="23.25" customHeight="1">
      <c r="A41" s="168" t="s">
        <v>66</v>
      </c>
      <c r="B41" s="169">
        <v>431002</v>
      </c>
      <c r="C41" s="170">
        <v>0</v>
      </c>
      <c r="D41" s="148">
        <v>0</v>
      </c>
      <c r="E41" s="148">
        <f>C41+D41</f>
        <v>0</v>
      </c>
    </row>
    <row r="42" spans="1:7" s="153" customFormat="1" ht="27" customHeight="1" thickBot="1">
      <c r="A42" s="443" t="s">
        <v>67</v>
      </c>
      <c r="B42" s="443"/>
      <c r="C42" s="171">
        <f>C29+C25+C23+C21+C13+C8</f>
        <v>371537.43</v>
      </c>
      <c r="D42" s="171">
        <f>D40+D29+D25+D23+D13+D8</f>
        <v>1660036.6700000002</v>
      </c>
      <c r="E42" s="171">
        <f>E40+E29+E25+E23+E21+E13+E8</f>
        <v>2031574.1000000003</v>
      </c>
      <c r="F42" s="151"/>
      <c r="G42" s="152"/>
    </row>
    <row r="43" spans="1:5" ht="23.25" customHeight="1" thickTop="1">
      <c r="A43" s="172"/>
      <c r="B43" s="173"/>
      <c r="C43" s="174"/>
      <c r="D43" s="174"/>
      <c r="E43" s="174"/>
    </row>
    <row r="44" spans="1:5" ht="23.25" customHeight="1">
      <c r="A44" s="172"/>
      <c r="B44" s="173"/>
      <c r="C44" s="174"/>
      <c r="D44" s="174"/>
      <c r="E44" s="174"/>
    </row>
    <row r="45" spans="1:5" ht="23.25" customHeight="1">
      <c r="A45" s="172"/>
      <c r="B45" s="173"/>
      <c r="C45" s="174"/>
      <c r="D45" s="174"/>
      <c r="E45" s="174"/>
    </row>
    <row r="46" spans="1:5" ht="23.25" customHeight="1">
      <c r="A46" s="172"/>
      <c r="B46" s="173"/>
      <c r="C46" s="174"/>
      <c r="D46" s="174"/>
      <c r="E46" s="174"/>
    </row>
    <row r="47" spans="1:5" ht="23.25" customHeight="1">
      <c r="A47" s="172"/>
      <c r="B47" s="173"/>
      <c r="C47" s="174"/>
      <c r="D47" s="174"/>
      <c r="E47" s="174"/>
    </row>
    <row r="48" spans="1:5" ht="23.25" customHeight="1">
      <c r="A48" s="172"/>
      <c r="B48" s="173"/>
      <c r="C48" s="174"/>
      <c r="D48" s="174"/>
      <c r="E48" s="174"/>
    </row>
    <row r="49" spans="1:5" ht="23.25" customHeight="1">
      <c r="A49" s="172"/>
      <c r="B49" s="173"/>
      <c r="C49" s="174"/>
      <c r="D49" s="174"/>
      <c r="E49" s="174"/>
    </row>
    <row r="50" spans="1:5" ht="23.25" customHeight="1">
      <c r="A50" s="172"/>
      <c r="B50" s="173"/>
      <c r="C50" s="174"/>
      <c r="D50" s="174"/>
      <c r="E50" s="174"/>
    </row>
    <row r="51" spans="1:5" ht="23.25" customHeight="1">
      <c r="A51" s="172"/>
      <c r="B51" s="173"/>
      <c r="C51" s="174"/>
      <c r="D51" s="174"/>
      <c r="E51" s="174"/>
    </row>
    <row r="52" spans="1:5" ht="23.25" customHeight="1">
      <c r="A52" s="172"/>
      <c r="B52" s="173"/>
      <c r="C52" s="174"/>
      <c r="D52" s="174"/>
      <c r="E52" s="174"/>
    </row>
    <row r="53" spans="1:5" ht="23.25" customHeight="1">
      <c r="A53" s="172"/>
      <c r="B53" s="173"/>
      <c r="C53" s="174"/>
      <c r="D53" s="174"/>
      <c r="E53" s="174"/>
    </row>
    <row r="54" spans="1:5" ht="23.25" customHeight="1">
      <c r="A54" s="172"/>
      <c r="B54" s="173"/>
      <c r="C54" s="174"/>
      <c r="D54" s="174"/>
      <c r="E54" s="174"/>
    </row>
    <row r="55" spans="1:5" ht="23.25" customHeight="1">
      <c r="A55" s="172"/>
      <c r="B55" s="173"/>
      <c r="C55" s="174"/>
      <c r="D55" s="174"/>
      <c r="E55" s="174"/>
    </row>
    <row r="56" spans="1:5" ht="23.25" customHeight="1">
      <c r="A56" s="172"/>
      <c r="B56" s="173"/>
      <c r="C56" s="174"/>
      <c r="D56" s="174"/>
      <c r="E56" s="174"/>
    </row>
    <row r="57" spans="1:5" ht="23.25" customHeight="1">
      <c r="A57" s="172"/>
      <c r="B57" s="173"/>
      <c r="C57" s="174"/>
      <c r="D57" s="174"/>
      <c r="E57" s="174"/>
    </row>
    <row r="58" spans="1:5" ht="23.25" customHeight="1">
      <c r="A58" s="172"/>
      <c r="B58" s="173"/>
      <c r="C58" s="174"/>
      <c r="D58" s="174"/>
      <c r="E58" s="174"/>
    </row>
    <row r="59" spans="1:5" ht="23.25" customHeight="1">
      <c r="A59" s="172"/>
      <c r="B59" s="173"/>
      <c r="C59" s="174"/>
      <c r="D59" s="174"/>
      <c r="E59" s="174"/>
    </row>
    <row r="60" spans="1:7" ht="23.25" customHeight="1">
      <c r="A60" s="140"/>
      <c r="B60" s="141"/>
      <c r="F60" s="142"/>
      <c r="G60" s="142"/>
    </row>
    <row r="61" spans="1:7" ht="23.25" customHeight="1">
      <c r="A61" s="140"/>
      <c r="B61" s="141"/>
      <c r="F61" s="142"/>
      <c r="G61" s="142"/>
    </row>
    <row r="62" spans="1:7" ht="23.25" customHeight="1">
      <c r="A62" s="140"/>
      <c r="B62" s="141"/>
      <c r="F62" s="142"/>
      <c r="G62" s="142"/>
    </row>
    <row r="63" spans="1:7" ht="23.25" customHeight="1">
      <c r="A63" s="140"/>
      <c r="B63" s="141"/>
      <c r="F63" s="142"/>
      <c r="G63" s="142"/>
    </row>
    <row r="64" spans="1:7" ht="23.25" customHeight="1">
      <c r="A64" s="140"/>
      <c r="B64" s="141"/>
      <c r="F64" s="142"/>
      <c r="G64" s="142"/>
    </row>
    <row r="65" spans="1:7" ht="23.25" customHeight="1">
      <c r="A65" s="140"/>
      <c r="B65" s="141"/>
      <c r="F65" s="142"/>
      <c r="G65" s="142"/>
    </row>
    <row r="66" spans="1:7" ht="23.25" customHeight="1">
      <c r="A66" s="140"/>
      <c r="B66" s="141"/>
      <c r="F66" s="142"/>
      <c r="G66" s="142"/>
    </row>
    <row r="67" spans="1:7" ht="23.25" customHeight="1">
      <c r="A67" s="140"/>
      <c r="B67" s="141"/>
      <c r="F67" s="142"/>
      <c r="G67" s="142"/>
    </row>
    <row r="68" spans="1:7" ht="23.25" customHeight="1">
      <c r="A68" s="140"/>
      <c r="B68" s="141"/>
      <c r="F68" s="142"/>
      <c r="G68" s="142"/>
    </row>
    <row r="69" spans="1:7" ht="23.25" customHeight="1">
      <c r="A69" s="140"/>
      <c r="B69" s="141"/>
      <c r="F69" s="142"/>
      <c r="G69" s="142"/>
    </row>
    <row r="70" spans="1:7" ht="23.25" customHeight="1">
      <c r="A70" s="140"/>
      <c r="B70" s="141"/>
      <c r="F70" s="142"/>
      <c r="G70" s="142"/>
    </row>
    <row r="71" spans="1:7" ht="23.25" customHeight="1">
      <c r="A71" s="140"/>
      <c r="B71" s="141"/>
      <c r="F71" s="142"/>
      <c r="G71" s="142"/>
    </row>
    <row r="72" spans="1:7" ht="23.25" customHeight="1">
      <c r="A72" s="140"/>
      <c r="B72" s="141"/>
      <c r="F72" s="142"/>
      <c r="G72" s="142"/>
    </row>
    <row r="73" spans="1:7" ht="23.25" customHeight="1">
      <c r="A73" s="140"/>
      <c r="B73" s="141"/>
      <c r="F73" s="142"/>
      <c r="G73" s="142"/>
    </row>
    <row r="74" spans="1:7" ht="23.25" customHeight="1">
      <c r="A74" s="140"/>
      <c r="B74" s="141"/>
      <c r="F74" s="142"/>
      <c r="G74" s="142"/>
    </row>
  </sheetData>
  <mergeCells count="6">
    <mergeCell ref="A42:B42"/>
    <mergeCell ref="A1:E1"/>
    <mergeCell ref="A3:E3"/>
    <mergeCell ref="A5:A6"/>
    <mergeCell ref="B5:B6"/>
    <mergeCell ref="A2:E2"/>
  </mergeCells>
  <printOptions horizontalCentered="1"/>
  <pageMargins left="0.7086614173228347" right="0.1968503937007874" top="0.5905511811023623" bottom="0" header="0.5118110236220472" footer="0.5118110236220472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5"/>
  <sheetViews>
    <sheetView view="pageBreakPreview" zoomScaleSheetLayoutView="100" workbookViewId="0" topLeftCell="A1">
      <selection activeCell="L53" sqref="L53"/>
    </sheetView>
  </sheetViews>
  <sheetFormatPr defaultColWidth="9.140625" defaultRowHeight="12.75"/>
  <cols>
    <col min="1" max="1" width="3.7109375" style="317" customWidth="1"/>
    <col min="2" max="2" width="9.140625" style="317" customWidth="1"/>
    <col min="3" max="3" width="11.140625" style="317" customWidth="1"/>
    <col min="4" max="4" width="9.140625" style="317" customWidth="1"/>
    <col min="5" max="5" width="11.7109375" style="317" customWidth="1"/>
    <col min="6" max="6" width="10.57421875" style="317" customWidth="1"/>
    <col min="7" max="7" width="11.421875" style="317" customWidth="1"/>
    <col min="8" max="8" width="2.8515625" style="317" customWidth="1"/>
    <col min="9" max="9" width="15.140625" style="317" customWidth="1"/>
    <col min="10" max="10" width="9.421875" style="317" customWidth="1"/>
    <col min="11" max="16384" width="9.140625" style="317" customWidth="1"/>
  </cols>
  <sheetData>
    <row r="1" spans="1:10" ht="19.5" customHeight="1">
      <c r="A1" s="322"/>
      <c r="B1" s="322"/>
      <c r="C1" s="322"/>
      <c r="D1" s="322"/>
      <c r="E1" s="322"/>
      <c r="F1" s="322"/>
      <c r="G1" s="322"/>
      <c r="H1" s="322"/>
      <c r="I1" s="490" t="s">
        <v>413</v>
      </c>
      <c r="J1" s="490"/>
    </row>
    <row r="2" spans="1:10" ht="19.5" customHeight="1">
      <c r="A2" s="484" t="s">
        <v>2</v>
      </c>
      <c r="B2" s="485"/>
      <c r="C2" s="485"/>
      <c r="D2" s="485"/>
      <c r="E2" s="485"/>
      <c r="F2" s="486"/>
      <c r="G2" s="323" t="s">
        <v>443</v>
      </c>
      <c r="H2" s="324"/>
      <c r="I2" s="324"/>
      <c r="J2" s="325"/>
    </row>
    <row r="3" spans="1:10" ht="19.5" customHeight="1">
      <c r="A3" s="488" t="s">
        <v>414</v>
      </c>
      <c r="B3" s="489"/>
      <c r="C3" s="489"/>
      <c r="D3" s="489"/>
      <c r="E3" s="489"/>
      <c r="F3" s="489"/>
      <c r="G3" s="327" t="s">
        <v>444</v>
      </c>
      <c r="H3" s="328"/>
      <c r="I3" s="329"/>
      <c r="J3" s="330"/>
    </row>
    <row r="4" spans="1:10" ht="3" customHeight="1">
      <c r="A4" s="331"/>
      <c r="B4" s="332"/>
      <c r="C4" s="332"/>
      <c r="D4" s="332"/>
      <c r="E4" s="332"/>
      <c r="F4" s="332"/>
      <c r="G4" s="331"/>
      <c r="H4" s="332"/>
      <c r="I4" s="332"/>
      <c r="J4" s="333"/>
    </row>
    <row r="5" spans="1:10" ht="19.5" customHeight="1">
      <c r="A5" s="334" t="s">
        <v>415</v>
      </c>
      <c r="B5" s="335"/>
      <c r="C5" s="335"/>
      <c r="D5" s="335"/>
      <c r="E5" s="336" t="s">
        <v>434</v>
      </c>
      <c r="F5" s="335"/>
      <c r="G5" s="335"/>
      <c r="H5" s="325" t="s">
        <v>416</v>
      </c>
      <c r="I5" s="337">
        <v>6908628.81</v>
      </c>
      <c r="J5" s="338" t="s">
        <v>382</v>
      </c>
    </row>
    <row r="6" spans="1:10" ht="19.5" customHeight="1">
      <c r="A6" s="339" t="s">
        <v>445</v>
      </c>
      <c r="B6" s="335"/>
      <c r="C6" s="335"/>
      <c r="D6" s="335"/>
      <c r="E6" s="335"/>
      <c r="F6" s="335"/>
      <c r="G6" s="335"/>
      <c r="H6" s="330"/>
      <c r="I6" s="340"/>
      <c r="J6" s="341"/>
    </row>
    <row r="7" spans="1:10" ht="3" customHeight="1">
      <c r="A7" s="334"/>
      <c r="B7" s="335"/>
      <c r="C7" s="335"/>
      <c r="D7" s="335"/>
      <c r="E7" s="335"/>
      <c r="F7" s="335"/>
      <c r="G7" s="335"/>
      <c r="H7" s="330"/>
      <c r="I7" s="340"/>
      <c r="J7" s="341"/>
    </row>
    <row r="8" spans="1:10" ht="19.5" customHeight="1">
      <c r="A8" s="334"/>
      <c r="B8" s="487" t="s">
        <v>417</v>
      </c>
      <c r="C8" s="489"/>
      <c r="D8" s="487" t="s">
        <v>418</v>
      </c>
      <c r="E8" s="487"/>
      <c r="F8" s="487" t="s">
        <v>419</v>
      </c>
      <c r="G8" s="487"/>
      <c r="H8" s="330"/>
      <c r="I8" s="340"/>
      <c r="J8" s="330"/>
    </row>
    <row r="9" spans="1:10" ht="3" customHeight="1">
      <c r="A9" s="334"/>
      <c r="B9" s="342"/>
      <c r="C9" s="326"/>
      <c r="D9" s="342"/>
      <c r="E9" s="342"/>
      <c r="F9" s="342"/>
      <c r="G9" s="342"/>
      <c r="H9" s="330"/>
      <c r="I9" s="340"/>
      <c r="J9" s="330"/>
    </row>
    <row r="10" spans="1:10" ht="19.5" customHeight="1">
      <c r="A10" s="339" t="s">
        <v>446</v>
      </c>
      <c r="B10" s="335"/>
      <c r="C10" s="335"/>
      <c r="D10" s="335"/>
      <c r="E10" s="335"/>
      <c r="F10" s="335"/>
      <c r="G10" s="335"/>
      <c r="H10" s="330"/>
      <c r="I10" s="340"/>
      <c r="J10" s="330"/>
    </row>
    <row r="11" spans="1:10" ht="3" customHeight="1">
      <c r="A11" s="334"/>
      <c r="B11" s="335"/>
      <c r="C11" s="335"/>
      <c r="D11" s="335"/>
      <c r="E11" s="335"/>
      <c r="F11" s="335"/>
      <c r="G11" s="335"/>
      <c r="H11" s="330"/>
      <c r="I11" s="340"/>
      <c r="J11" s="330"/>
    </row>
    <row r="12" spans="1:10" ht="19.5" customHeight="1">
      <c r="A12" s="334"/>
      <c r="B12" s="487" t="s">
        <v>420</v>
      </c>
      <c r="C12" s="487"/>
      <c r="D12" s="487" t="s">
        <v>421</v>
      </c>
      <c r="E12" s="487"/>
      <c r="F12" s="487" t="s">
        <v>419</v>
      </c>
      <c r="G12" s="487"/>
      <c r="H12" s="330"/>
      <c r="I12" s="340"/>
      <c r="J12" s="330"/>
    </row>
    <row r="13" spans="1:10" ht="19.5" customHeight="1">
      <c r="A13" s="334"/>
      <c r="B13" s="482" t="s">
        <v>435</v>
      </c>
      <c r="C13" s="482"/>
      <c r="D13" s="482" t="s">
        <v>450</v>
      </c>
      <c r="E13" s="482"/>
      <c r="F13" s="483">
        <v>4368.79</v>
      </c>
      <c r="G13" s="483"/>
      <c r="H13" s="330"/>
      <c r="I13" s="322"/>
      <c r="J13" s="330"/>
    </row>
    <row r="14" spans="1:10" ht="19.5" customHeight="1">
      <c r="A14" s="334"/>
      <c r="B14" s="482" t="s">
        <v>435</v>
      </c>
      <c r="C14" s="482"/>
      <c r="D14" s="482" t="s">
        <v>451</v>
      </c>
      <c r="E14" s="482"/>
      <c r="F14" s="483">
        <v>15840</v>
      </c>
      <c r="G14" s="483"/>
      <c r="H14" s="330"/>
      <c r="I14" s="337"/>
      <c r="J14" s="330"/>
    </row>
    <row r="15" spans="1:10" ht="19.5" customHeight="1">
      <c r="A15" s="334"/>
      <c r="B15" s="482" t="s">
        <v>436</v>
      </c>
      <c r="C15" s="482"/>
      <c r="D15" s="482" t="s">
        <v>452</v>
      </c>
      <c r="E15" s="482"/>
      <c r="F15" s="481">
        <v>10730.77</v>
      </c>
      <c r="G15" s="481"/>
      <c r="H15" s="330"/>
      <c r="I15" s="340"/>
      <c r="J15" s="330"/>
    </row>
    <row r="16" spans="1:10" ht="19.5" customHeight="1">
      <c r="A16" s="334"/>
      <c r="B16" s="482" t="s">
        <v>436</v>
      </c>
      <c r="C16" s="482"/>
      <c r="D16" s="482" t="s">
        <v>453</v>
      </c>
      <c r="E16" s="482"/>
      <c r="F16" s="481">
        <v>20990.97</v>
      </c>
      <c r="G16" s="481"/>
      <c r="H16" s="330"/>
      <c r="I16" s="340"/>
      <c r="J16" s="330"/>
    </row>
    <row r="17" spans="1:10" ht="19.5" customHeight="1">
      <c r="A17" s="334"/>
      <c r="B17" s="482" t="s">
        <v>437</v>
      </c>
      <c r="C17" s="482"/>
      <c r="D17" s="482" t="s">
        <v>454</v>
      </c>
      <c r="E17" s="482"/>
      <c r="F17" s="483">
        <v>5000</v>
      </c>
      <c r="G17" s="483"/>
      <c r="H17" s="330"/>
      <c r="I17" s="340"/>
      <c r="J17" s="330"/>
    </row>
    <row r="18" spans="1:10" ht="19.5" customHeight="1">
      <c r="A18" s="334"/>
      <c r="B18" s="482" t="s">
        <v>438</v>
      </c>
      <c r="C18" s="482"/>
      <c r="D18" s="482" t="s">
        <v>455</v>
      </c>
      <c r="E18" s="482"/>
      <c r="F18" s="483">
        <v>46560.75</v>
      </c>
      <c r="G18" s="483"/>
      <c r="H18" s="330"/>
      <c r="I18" s="340"/>
      <c r="J18" s="330"/>
    </row>
    <row r="19" spans="1:10" ht="19.5" customHeight="1">
      <c r="A19" s="334"/>
      <c r="B19" s="482" t="s">
        <v>439</v>
      </c>
      <c r="C19" s="482"/>
      <c r="D19" s="482" t="s">
        <v>456</v>
      </c>
      <c r="E19" s="482"/>
      <c r="F19" s="483">
        <v>4290</v>
      </c>
      <c r="G19" s="483"/>
      <c r="H19" s="330"/>
      <c r="I19" s="340"/>
      <c r="J19" s="330"/>
    </row>
    <row r="20" spans="1:10" ht="19.5" customHeight="1">
      <c r="A20" s="334"/>
      <c r="B20" s="482" t="s">
        <v>439</v>
      </c>
      <c r="C20" s="482"/>
      <c r="D20" s="482" t="s">
        <v>457</v>
      </c>
      <c r="E20" s="482"/>
      <c r="F20" s="481">
        <v>6500</v>
      </c>
      <c r="G20" s="481"/>
      <c r="H20" s="330"/>
      <c r="I20" s="340"/>
      <c r="J20" s="330"/>
    </row>
    <row r="21" spans="1:10" ht="19.5" customHeight="1">
      <c r="A21" s="334"/>
      <c r="B21" s="482" t="s">
        <v>439</v>
      </c>
      <c r="C21" s="482"/>
      <c r="D21" s="482" t="s">
        <v>458</v>
      </c>
      <c r="E21" s="482"/>
      <c r="F21" s="481">
        <v>4000</v>
      </c>
      <c r="G21" s="481"/>
      <c r="H21" s="330"/>
      <c r="I21" s="322"/>
      <c r="J21" s="330"/>
    </row>
    <row r="22" spans="1:10" ht="19.5" customHeight="1">
      <c r="A22" s="334"/>
      <c r="B22" s="482" t="s">
        <v>440</v>
      </c>
      <c r="C22" s="482"/>
      <c r="D22" s="482" t="s">
        <v>459</v>
      </c>
      <c r="E22" s="482"/>
      <c r="F22" s="481">
        <v>8200</v>
      </c>
      <c r="G22" s="481"/>
      <c r="H22" s="330"/>
      <c r="I22" s="340"/>
      <c r="J22" s="330"/>
    </row>
    <row r="23" spans="1:10" ht="19.5" customHeight="1">
      <c r="A23" s="334"/>
      <c r="B23" s="482" t="s">
        <v>441</v>
      </c>
      <c r="C23" s="482"/>
      <c r="D23" s="482" t="s">
        <v>460</v>
      </c>
      <c r="E23" s="482"/>
      <c r="F23" s="483">
        <v>10410</v>
      </c>
      <c r="G23" s="483"/>
      <c r="H23" s="330"/>
      <c r="I23" s="322"/>
      <c r="J23" s="330"/>
    </row>
    <row r="24" spans="1:10" ht="19.5" customHeight="1">
      <c r="A24" s="334"/>
      <c r="B24" s="482" t="s">
        <v>441</v>
      </c>
      <c r="C24" s="482"/>
      <c r="D24" s="482" t="s">
        <v>461</v>
      </c>
      <c r="E24" s="482"/>
      <c r="F24" s="481">
        <v>2527.16</v>
      </c>
      <c r="G24" s="481"/>
      <c r="H24" s="330"/>
      <c r="I24" s="322"/>
      <c r="J24" s="330"/>
    </row>
    <row r="25" spans="1:10" ht="19.5" customHeight="1">
      <c r="A25" s="334"/>
      <c r="B25" s="482" t="s">
        <v>441</v>
      </c>
      <c r="C25" s="482"/>
      <c r="D25" s="482" t="s">
        <v>462</v>
      </c>
      <c r="E25" s="482"/>
      <c r="F25" s="483">
        <v>23280.37</v>
      </c>
      <c r="G25" s="483"/>
      <c r="H25" s="330"/>
      <c r="I25" s="322"/>
      <c r="J25" s="330"/>
    </row>
    <row r="26" spans="1:10" ht="19.5" customHeight="1">
      <c r="A26" s="334"/>
      <c r="B26" s="482" t="s">
        <v>441</v>
      </c>
      <c r="C26" s="482"/>
      <c r="D26" s="482" t="s">
        <v>463</v>
      </c>
      <c r="E26" s="482"/>
      <c r="F26" s="483">
        <v>19714.02</v>
      </c>
      <c r="G26" s="483"/>
      <c r="H26" s="330"/>
      <c r="J26" s="330"/>
    </row>
    <row r="27" spans="1:10" ht="19.5" customHeight="1">
      <c r="A27" s="334"/>
      <c r="B27" s="482" t="s">
        <v>441</v>
      </c>
      <c r="C27" s="482"/>
      <c r="D27" s="482" t="s">
        <v>464</v>
      </c>
      <c r="E27" s="482"/>
      <c r="F27" s="481">
        <v>3456</v>
      </c>
      <c r="G27" s="481"/>
      <c r="H27" s="330"/>
      <c r="I27" s="340"/>
      <c r="J27" s="330"/>
    </row>
    <row r="28" spans="1:10" ht="19.5" customHeight="1">
      <c r="A28" s="334"/>
      <c r="B28" s="482" t="s">
        <v>441</v>
      </c>
      <c r="C28" s="482"/>
      <c r="D28" s="482" t="s">
        <v>465</v>
      </c>
      <c r="E28" s="482"/>
      <c r="F28" s="481">
        <v>5784.95</v>
      </c>
      <c r="G28" s="481"/>
      <c r="H28" s="330"/>
      <c r="I28" s="340"/>
      <c r="J28" s="330"/>
    </row>
    <row r="29" spans="1:10" ht="19.5" customHeight="1">
      <c r="A29" s="334"/>
      <c r="B29" s="482" t="s">
        <v>442</v>
      </c>
      <c r="C29" s="482"/>
      <c r="D29" s="482" t="s">
        <v>466</v>
      </c>
      <c r="E29" s="482"/>
      <c r="F29" s="481">
        <v>106.97</v>
      </c>
      <c r="G29" s="481"/>
      <c r="H29" s="330"/>
      <c r="I29" s="340"/>
      <c r="J29" s="330"/>
    </row>
    <row r="30" spans="1:10" ht="19.5" customHeight="1">
      <c r="A30" s="334"/>
      <c r="B30" s="482" t="s">
        <v>442</v>
      </c>
      <c r="C30" s="482"/>
      <c r="D30" s="482" t="s">
        <v>467</v>
      </c>
      <c r="E30" s="482"/>
      <c r="F30" s="481">
        <v>1680</v>
      </c>
      <c r="G30" s="481"/>
      <c r="H30" s="330"/>
      <c r="I30" s="340"/>
      <c r="J30" s="330"/>
    </row>
    <row r="31" spans="1:10" ht="19.5" customHeight="1">
      <c r="A31" s="334"/>
      <c r="B31" s="482" t="s">
        <v>442</v>
      </c>
      <c r="C31" s="482"/>
      <c r="D31" s="482" t="s">
        <v>468</v>
      </c>
      <c r="E31" s="482"/>
      <c r="F31" s="481">
        <v>1680</v>
      </c>
      <c r="G31" s="481"/>
      <c r="H31" s="330"/>
      <c r="I31" s="340"/>
      <c r="J31" s="330"/>
    </row>
    <row r="32" spans="1:10" ht="19.5" customHeight="1">
      <c r="A32" s="334"/>
      <c r="B32" s="482" t="s">
        <v>442</v>
      </c>
      <c r="C32" s="482"/>
      <c r="D32" s="482" t="s">
        <v>469</v>
      </c>
      <c r="E32" s="482"/>
      <c r="F32" s="481">
        <v>1680</v>
      </c>
      <c r="G32" s="481"/>
      <c r="H32" s="330"/>
      <c r="I32" s="340"/>
      <c r="J32" s="330"/>
    </row>
    <row r="33" spans="1:10" ht="19.5" customHeight="1">
      <c r="A33" s="334"/>
      <c r="B33" s="482" t="s">
        <v>442</v>
      </c>
      <c r="C33" s="482"/>
      <c r="D33" s="482" t="s">
        <v>470</v>
      </c>
      <c r="E33" s="482"/>
      <c r="F33" s="481">
        <v>1680</v>
      </c>
      <c r="G33" s="481"/>
      <c r="H33" s="330"/>
      <c r="I33" s="340"/>
      <c r="J33" s="330"/>
    </row>
    <row r="34" spans="1:10" ht="19.5" customHeight="1">
      <c r="A34" s="334"/>
      <c r="B34" s="482" t="s">
        <v>442</v>
      </c>
      <c r="C34" s="482"/>
      <c r="D34" s="482" t="s">
        <v>471</v>
      </c>
      <c r="E34" s="482"/>
      <c r="F34" s="481">
        <v>1900</v>
      </c>
      <c r="G34" s="481"/>
      <c r="H34" s="330"/>
      <c r="I34" s="340"/>
      <c r="J34" s="330"/>
    </row>
    <row r="35" spans="1:10" ht="19.5" customHeight="1">
      <c r="A35" s="334"/>
      <c r="B35" s="482" t="s">
        <v>442</v>
      </c>
      <c r="C35" s="482"/>
      <c r="D35" s="482" t="s">
        <v>472</v>
      </c>
      <c r="E35" s="482"/>
      <c r="F35" s="481">
        <v>2460</v>
      </c>
      <c r="G35" s="481"/>
      <c r="H35" s="330"/>
      <c r="I35" s="340"/>
      <c r="J35" s="330"/>
    </row>
    <row r="36" spans="1:10" ht="19.5" customHeight="1">
      <c r="A36" s="334"/>
      <c r="B36" s="482" t="s">
        <v>442</v>
      </c>
      <c r="C36" s="482"/>
      <c r="D36" s="482" t="s">
        <v>473</v>
      </c>
      <c r="E36" s="482"/>
      <c r="F36" s="481">
        <v>2600</v>
      </c>
      <c r="G36" s="481"/>
      <c r="H36" s="330"/>
      <c r="I36" s="340"/>
      <c r="J36" s="330"/>
    </row>
    <row r="37" spans="1:10" ht="19.5" customHeight="1">
      <c r="A37" s="334"/>
      <c r="B37" s="482" t="s">
        <v>442</v>
      </c>
      <c r="C37" s="482"/>
      <c r="D37" s="482" t="s">
        <v>474</v>
      </c>
      <c r="E37" s="482"/>
      <c r="F37" s="481">
        <v>11048.4</v>
      </c>
      <c r="G37" s="481"/>
      <c r="H37" s="330"/>
      <c r="I37" s="340">
        <f>F13+F14+F15+F16+F17+F18+F19+F20+F21+F22+F23+F24+F25+F26+F27+F28+F29+F30+F31+F32+F33+F34+F35+F36+F37</f>
        <v>216489.15</v>
      </c>
      <c r="J37" s="330"/>
    </row>
    <row r="38" spans="1:10" ht="3" customHeight="1">
      <c r="A38" s="334"/>
      <c r="B38" s="343"/>
      <c r="C38" s="343"/>
      <c r="D38" s="343"/>
      <c r="E38" s="343"/>
      <c r="F38" s="344"/>
      <c r="G38" s="344"/>
      <c r="H38" s="330"/>
      <c r="I38" s="340"/>
      <c r="J38" s="330"/>
    </row>
    <row r="39" spans="1:10" ht="19.5" customHeight="1">
      <c r="A39" s="339" t="s">
        <v>447</v>
      </c>
      <c r="B39" s="335"/>
      <c r="C39" s="335"/>
      <c r="D39" s="335"/>
      <c r="E39" s="335"/>
      <c r="F39" s="335"/>
      <c r="G39" s="335"/>
      <c r="H39" s="330"/>
      <c r="I39" s="340"/>
      <c r="J39" s="330"/>
    </row>
    <row r="40" spans="1:10" ht="19.5" customHeight="1">
      <c r="A40" s="345" t="s">
        <v>422</v>
      </c>
      <c r="B40" s="335"/>
      <c r="C40" s="335"/>
      <c r="D40" s="335"/>
      <c r="E40" s="335"/>
      <c r="F40" s="335"/>
      <c r="G40" s="335"/>
      <c r="H40" s="330"/>
      <c r="I40" s="340"/>
      <c r="J40" s="330"/>
    </row>
    <row r="41" spans="1:10" ht="3" customHeight="1">
      <c r="A41" s="334"/>
      <c r="B41" s="336"/>
      <c r="C41" s="346"/>
      <c r="D41" s="346"/>
      <c r="E41" s="346"/>
      <c r="F41" s="346"/>
      <c r="G41" s="346"/>
      <c r="H41" s="330"/>
      <c r="I41" s="347"/>
      <c r="J41" s="330"/>
    </row>
    <row r="42" spans="1:10" ht="19.5" customHeight="1">
      <c r="A42" s="334" t="s">
        <v>448</v>
      </c>
      <c r="B42" s="335"/>
      <c r="C42" s="335"/>
      <c r="D42" s="336" t="str">
        <f>E5</f>
        <v>วันที่  30  พฤศจิกายน  2556</v>
      </c>
      <c r="E42" s="335"/>
      <c r="F42" s="335"/>
      <c r="G42" s="335"/>
      <c r="H42" s="330"/>
      <c r="I42" s="337">
        <f>I5-I37</f>
        <v>6692139.659999999</v>
      </c>
      <c r="J42" s="330"/>
    </row>
    <row r="43" spans="1:10" ht="3" customHeight="1">
      <c r="A43" s="331"/>
      <c r="B43" s="332"/>
      <c r="C43" s="332"/>
      <c r="D43" s="332"/>
      <c r="E43" s="332"/>
      <c r="F43" s="335"/>
      <c r="G43" s="335"/>
      <c r="H43" s="330"/>
      <c r="I43" s="332"/>
      <c r="J43" s="333"/>
    </row>
    <row r="44" spans="1:10" ht="23.25" customHeight="1">
      <c r="A44" s="339" t="s">
        <v>423</v>
      </c>
      <c r="B44" s="335"/>
      <c r="C44" s="335"/>
      <c r="D44" s="335"/>
      <c r="E44" s="335"/>
      <c r="F44" s="323" t="s">
        <v>449</v>
      </c>
      <c r="G44" s="324"/>
      <c r="H44" s="348"/>
      <c r="I44" s="348"/>
      <c r="J44" s="325"/>
    </row>
    <row r="45" spans="1:10" ht="19.5" customHeight="1">
      <c r="A45" s="334"/>
      <c r="B45" s="335"/>
      <c r="C45" s="335"/>
      <c r="D45" s="335"/>
      <c r="E45" s="335"/>
      <c r="F45" s="334"/>
      <c r="G45" s="335"/>
      <c r="H45" s="335"/>
      <c r="I45" s="335"/>
      <c r="J45" s="330"/>
    </row>
    <row r="46" spans="1:10" ht="19.5" customHeight="1">
      <c r="A46" s="334"/>
      <c r="B46" s="335"/>
      <c r="C46" s="335"/>
      <c r="D46" s="335"/>
      <c r="E46" s="335"/>
      <c r="F46" s="334"/>
      <c r="G46" s="335"/>
      <c r="H46" s="335"/>
      <c r="I46" s="335"/>
      <c r="J46" s="330"/>
    </row>
    <row r="47" spans="1:10" ht="19.5" customHeight="1">
      <c r="A47" s="334"/>
      <c r="B47" s="335"/>
      <c r="C47" s="335"/>
      <c r="D47" s="335"/>
      <c r="E47" s="335"/>
      <c r="F47" s="334"/>
      <c r="G47" s="335"/>
      <c r="H47" s="335"/>
      <c r="I47" s="335"/>
      <c r="J47" s="330"/>
    </row>
    <row r="48" spans="1:10" ht="11.25" customHeight="1">
      <c r="A48" s="331"/>
      <c r="B48" s="332"/>
      <c r="C48" s="332"/>
      <c r="D48" s="332"/>
      <c r="E48" s="332"/>
      <c r="F48" s="331"/>
      <c r="G48" s="332"/>
      <c r="H48" s="332"/>
      <c r="I48" s="332"/>
      <c r="J48" s="333"/>
    </row>
    <row r="49" s="318" customFormat="1" ht="24"/>
    <row r="50" s="318" customFormat="1" ht="24"/>
    <row r="51" s="318" customFormat="1" ht="24"/>
    <row r="52" s="318" customFormat="1" ht="24"/>
    <row r="53" s="318" customFormat="1" ht="24"/>
    <row r="54" s="318" customFormat="1" ht="24"/>
    <row r="55" s="318" customFormat="1" ht="24"/>
    <row r="56" s="318" customFormat="1" ht="24"/>
    <row r="57" s="318" customFormat="1" ht="24"/>
    <row r="58" s="318" customFormat="1" ht="24"/>
    <row r="59" s="318" customFormat="1" ht="24"/>
    <row r="60" s="318" customFormat="1" ht="24"/>
    <row r="61" s="318" customFormat="1" ht="24"/>
    <row r="62" s="318" customFormat="1" ht="24"/>
    <row r="63" s="318" customFormat="1" ht="24"/>
    <row r="64" s="318" customFormat="1" ht="24"/>
    <row r="65" s="318" customFormat="1" ht="24"/>
    <row r="66" s="318" customFormat="1" ht="24"/>
    <row r="67" s="318" customFormat="1" ht="24"/>
    <row r="68" s="318" customFormat="1" ht="24"/>
    <row r="69" s="318" customFormat="1" ht="24"/>
    <row r="70" s="318" customFormat="1" ht="24"/>
    <row r="71" s="318" customFormat="1" ht="24"/>
    <row r="72" spans="1:10" ht="24">
      <c r="A72" s="318"/>
      <c r="B72" s="318"/>
      <c r="C72" s="318"/>
      <c r="D72" s="318"/>
      <c r="E72" s="318"/>
      <c r="F72" s="318"/>
      <c r="G72" s="318"/>
      <c r="H72" s="318"/>
      <c r="I72" s="318"/>
      <c r="J72" s="318"/>
    </row>
    <row r="73" spans="1:10" ht="24">
      <c r="A73" s="318"/>
      <c r="B73" s="318"/>
      <c r="C73" s="318"/>
      <c r="D73" s="318"/>
      <c r="E73" s="318"/>
      <c r="F73" s="318"/>
      <c r="G73" s="318"/>
      <c r="H73" s="318"/>
      <c r="I73" s="318"/>
      <c r="J73" s="318"/>
    </row>
    <row r="74" spans="1:10" ht="24">
      <c r="A74" s="318"/>
      <c r="B74" s="318"/>
      <c r="C74" s="318"/>
      <c r="D74" s="318"/>
      <c r="E74" s="318"/>
      <c r="F74" s="318"/>
      <c r="G74" s="318"/>
      <c r="H74" s="318"/>
      <c r="I74" s="318"/>
      <c r="J74" s="318"/>
    </row>
    <row r="75" spans="1:10" ht="24">
      <c r="A75" s="318"/>
      <c r="B75" s="318"/>
      <c r="C75" s="318"/>
      <c r="D75" s="318"/>
      <c r="E75" s="318"/>
      <c r="F75" s="318"/>
      <c r="G75" s="318"/>
      <c r="H75" s="318"/>
      <c r="I75" s="318"/>
      <c r="J75" s="318"/>
    </row>
    <row r="76" spans="1:10" ht="24">
      <c r="A76" s="318"/>
      <c r="B76" s="318"/>
      <c r="C76" s="318"/>
      <c r="D76" s="318"/>
      <c r="E76" s="318"/>
      <c r="F76" s="318"/>
      <c r="G76" s="318"/>
      <c r="H76" s="318"/>
      <c r="I76" s="318"/>
      <c r="J76" s="318"/>
    </row>
    <row r="77" spans="1:10" ht="24">
      <c r="A77" s="318"/>
      <c r="B77" s="318"/>
      <c r="C77" s="318"/>
      <c r="D77" s="318"/>
      <c r="E77" s="318"/>
      <c r="F77" s="318"/>
      <c r="G77" s="318"/>
      <c r="H77" s="318"/>
      <c r="I77" s="318"/>
      <c r="J77" s="318"/>
    </row>
    <row r="78" spans="1:10" ht="24">
      <c r="A78" s="318"/>
      <c r="B78" s="318"/>
      <c r="C78" s="318"/>
      <c r="D78" s="318"/>
      <c r="E78" s="318"/>
      <c r="F78" s="318"/>
      <c r="G78" s="318"/>
      <c r="H78" s="318"/>
      <c r="I78" s="318"/>
      <c r="J78" s="318"/>
    </row>
    <row r="79" spans="1:10" ht="24">
      <c r="A79" s="318"/>
      <c r="B79" s="318"/>
      <c r="C79" s="318"/>
      <c r="D79" s="318"/>
      <c r="E79" s="318"/>
      <c r="F79" s="318"/>
      <c r="G79" s="318"/>
      <c r="H79" s="318"/>
      <c r="I79" s="318"/>
      <c r="J79" s="318"/>
    </row>
    <row r="80" spans="1:10" ht="24">
      <c r="A80" s="318"/>
      <c r="B80" s="318"/>
      <c r="C80" s="318"/>
      <c r="D80" s="318"/>
      <c r="E80" s="318"/>
      <c r="F80" s="318"/>
      <c r="G80" s="318"/>
      <c r="H80" s="318"/>
      <c r="I80" s="318"/>
      <c r="J80" s="318"/>
    </row>
    <row r="81" spans="1:10" ht="24">
      <c r="A81" s="318"/>
      <c r="B81" s="318"/>
      <c r="C81" s="318"/>
      <c r="D81" s="318"/>
      <c r="E81" s="318"/>
      <c r="F81" s="318"/>
      <c r="G81" s="318"/>
      <c r="H81" s="318"/>
      <c r="I81" s="318"/>
      <c r="J81" s="318"/>
    </row>
    <row r="82" spans="1:10" ht="24">
      <c r="A82" s="318"/>
      <c r="B82" s="318"/>
      <c r="C82" s="318"/>
      <c r="D82" s="318"/>
      <c r="E82" s="318"/>
      <c r="F82" s="318"/>
      <c r="G82" s="318"/>
      <c r="H82" s="318"/>
      <c r="I82" s="318"/>
      <c r="J82" s="318"/>
    </row>
    <row r="83" spans="1:10" ht="24">
      <c r="A83" s="318"/>
      <c r="B83" s="318"/>
      <c r="C83" s="318"/>
      <c r="D83" s="318"/>
      <c r="E83" s="318"/>
      <c r="F83" s="318"/>
      <c r="G83" s="318"/>
      <c r="H83" s="318"/>
      <c r="I83" s="318"/>
      <c r="J83" s="318"/>
    </row>
    <row r="84" spans="1:10" ht="24">
      <c r="A84" s="318"/>
      <c r="B84" s="318"/>
      <c r="C84" s="318"/>
      <c r="D84" s="318"/>
      <c r="E84" s="318"/>
      <c r="F84" s="318"/>
      <c r="G84" s="318"/>
      <c r="H84" s="318"/>
      <c r="I84" s="318"/>
      <c r="J84" s="318"/>
    </row>
    <row r="85" spans="1:10" ht="24">
      <c r="A85" s="318"/>
      <c r="B85" s="318"/>
      <c r="C85" s="318"/>
      <c r="D85" s="318"/>
      <c r="E85" s="318"/>
      <c r="F85" s="318"/>
      <c r="G85" s="318"/>
      <c r="H85" s="318"/>
      <c r="I85" s="318"/>
      <c r="J85" s="318"/>
    </row>
    <row r="86" spans="1:10" ht="24">
      <c r="A86" s="318"/>
      <c r="B86" s="318"/>
      <c r="C86" s="318"/>
      <c r="D86" s="318"/>
      <c r="E86" s="318"/>
      <c r="F86" s="318"/>
      <c r="G86" s="318"/>
      <c r="H86" s="318"/>
      <c r="I86" s="318"/>
      <c r="J86" s="318"/>
    </row>
    <row r="87" spans="1:10" ht="24">
      <c r="A87" s="318"/>
      <c r="B87" s="318"/>
      <c r="C87" s="318"/>
      <c r="D87" s="318"/>
      <c r="E87" s="318"/>
      <c r="F87" s="318"/>
      <c r="G87" s="318"/>
      <c r="H87" s="318"/>
      <c r="I87" s="318"/>
      <c r="J87" s="318"/>
    </row>
    <row r="88" spans="1:10" ht="24">
      <c r="A88" s="318"/>
      <c r="B88" s="318"/>
      <c r="C88" s="318"/>
      <c r="D88" s="318"/>
      <c r="E88" s="318"/>
      <c r="F88" s="318"/>
      <c r="G88" s="318"/>
      <c r="H88" s="318"/>
      <c r="I88" s="318"/>
      <c r="J88" s="318"/>
    </row>
    <row r="89" spans="1:10" ht="24">
      <c r="A89" s="318"/>
      <c r="B89" s="318"/>
      <c r="C89" s="318"/>
      <c r="D89" s="318"/>
      <c r="E89" s="318"/>
      <c r="F89" s="318"/>
      <c r="G89" s="318"/>
      <c r="H89" s="318"/>
      <c r="I89" s="318"/>
      <c r="J89" s="318"/>
    </row>
    <row r="90" spans="1:10" ht="24">
      <c r="A90" s="318"/>
      <c r="B90" s="318"/>
      <c r="C90" s="318"/>
      <c r="D90" s="318"/>
      <c r="E90" s="318"/>
      <c r="F90" s="318"/>
      <c r="G90" s="318"/>
      <c r="H90" s="318"/>
      <c r="I90" s="318"/>
      <c r="J90" s="318"/>
    </row>
    <row r="91" spans="1:10" ht="24">
      <c r="A91" s="318"/>
      <c r="B91" s="318"/>
      <c r="C91" s="318"/>
      <c r="D91" s="318"/>
      <c r="E91" s="318"/>
      <c r="F91" s="318"/>
      <c r="G91" s="318"/>
      <c r="H91" s="318"/>
      <c r="I91" s="318"/>
      <c r="J91" s="318"/>
    </row>
    <row r="92" spans="1:10" ht="24">
      <c r="A92" s="318"/>
      <c r="B92" s="318"/>
      <c r="C92" s="318"/>
      <c r="D92" s="318"/>
      <c r="E92" s="318"/>
      <c r="F92" s="318"/>
      <c r="G92" s="318"/>
      <c r="H92" s="318"/>
      <c r="I92" s="318"/>
      <c r="J92" s="318"/>
    </row>
    <row r="93" spans="1:10" ht="24">
      <c r="A93" s="318"/>
      <c r="B93" s="318"/>
      <c r="C93" s="318"/>
      <c r="D93" s="318"/>
      <c r="E93" s="318"/>
      <c r="F93" s="318"/>
      <c r="G93" s="318"/>
      <c r="H93" s="318"/>
      <c r="I93" s="318"/>
      <c r="J93" s="318"/>
    </row>
    <row r="94" spans="1:10" ht="24">
      <c r="A94" s="318"/>
      <c r="B94" s="318"/>
      <c r="C94" s="318"/>
      <c r="D94" s="318"/>
      <c r="E94" s="318"/>
      <c r="F94" s="318"/>
      <c r="G94" s="318"/>
      <c r="H94" s="318"/>
      <c r="I94" s="318"/>
      <c r="J94" s="318"/>
    </row>
    <row r="95" spans="1:10" ht="24">
      <c r="A95" s="318"/>
      <c r="B95" s="318"/>
      <c r="C95" s="318"/>
      <c r="D95" s="318"/>
      <c r="E95" s="318"/>
      <c r="F95" s="318"/>
      <c r="G95" s="318"/>
      <c r="H95" s="318"/>
      <c r="I95" s="318"/>
      <c r="J95" s="318"/>
    </row>
  </sheetData>
  <mergeCells count="84">
    <mergeCell ref="F36:G36"/>
    <mergeCell ref="F37:G37"/>
    <mergeCell ref="B16:C16"/>
    <mergeCell ref="D16:E16"/>
    <mergeCell ref="F16:G16"/>
    <mergeCell ref="D36:E36"/>
    <mergeCell ref="D37:E37"/>
    <mergeCell ref="F28:G28"/>
    <mergeCell ref="F29:G29"/>
    <mergeCell ref="F30:G30"/>
    <mergeCell ref="F31:G31"/>
    <mergeCell ref="F32:G32"/>
    <mergeCell ref="F33:G33"/>
    <mergeCell ref="F34:G34"/>
    <mergeCell ref="F35:G35"/>
    <mergeCell ref="B36:C36"/>
    <mergeCell ref="B37:C37"/>
    <mergeCell ref="D28:E28"/>
    <mergeCell ref="D29:E29"/>
    <mergeCell ref="D30:E30"/>
    <mergeCell ref="D31:E31"/>
    <mergeCell ref="D32:E32"/>
    <mergeCell ref="D33:E33"/>
    <mergeCell ref="D34:E34"/>
    <mergeCell ref="D35:E35"/>
    <mergeCell ref="B32:C32"/>
    <mergeCell ref="B33:C33"/>
    <mergeCell ref="B34:C34"/>
    <mergeCell ref="B35:C35"/>
    <mergeCell ref="B28:C28"/>
    <mergeCell ref="B29:C29"/>
    <mergeCell ref="B30:C30"/>
    <mergeCell ref="B31:C31"/>
    <mergeCell ref="D25:E25"/>
    <mergeCell ref="F25:G25"/>
    <mergeCell ref="D19:E19"/>
    <mergeCell ref="F18:G18"/>
    <mergeCell ref="F19:G19"/>
    <mergeCell ref="D24:E24"/>
    <mergeCell ref="F24:G24"/>
    <mergeCell ref="F20:G20"/>
    <mergeCell ref="F23:G23"/>
    <mergeCell ref="F21:G21"/>
    <mergeCell ref="F13:G13"/>
    <mergeCell ref="B21:C21"/>
    <mergeCell ref="D21:E21"/>
    <mergeCell ref="B13:C13"/>
    <mergeCell ref="D13:E13"/>
    <mergeCell ref="F14:G14"/>
    <mergeCell ref="D14:E14"/>
    <mergeCell ref="B20:C20"/>
    <mergeCell ref="D20:E20"/>
    <mergeCell ref="D18:E18"/>
    <mergeCell ref="B14:C14"/>
    <mergeCell ref="B18:C18"/>
    <mergeCell ref="B19:C19"/>
    <mergeCell ref="B22:C22"/>
    <mergeCell ref="B24:C24"/>
    <mergeCell ref="B23:C23"/>
    <mergeCell ref="B25:C25"/>
    <mergeCell ref="B26:C26"/>
    <mergeCell ref="B27:C27"/>
    <mergeCell ref="F22:G22"/>
    <mergeCell ref="F26:G26"/>
    <mergeCell ref="D26:E26"/>
    <mergeCell ref="D22:E22"/>
    <mergeCell ref="D23:E23"/>
    <mergeCell ref="D27:E27"/>
    <mergeCell ref="F27:G27"/>
    <mergeCell ref="I1:J1"/>
    <mergeCell ref="F8:G8"/>
    <mergeCell ref="A2:F2"/>
    <mergeCell ref="B12:C12"/>
    <mergeCell ref="A3:F3"/>
    <mergeCell ref="F12:G12"/>
    <mergeCell ref="D8:E8"/>
    <mergeCell ref="B8:C8"/>
    <mergeCell ref="D12:E12"/>
    <mergeCell ref="F15:G15"/>
    <mergeCell ref="B15:C15"/>
    <mergeCell ref="D15:E15"/>
    <mergeCell ref="B17:C17"/>
    <mergeCell ref="D17:E17"/>
    <mergeCell ref="F17:G17"/>
  </mergeCells>
  <printOptions/>
  <pageMargins left="0.7874015748031497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SheetLayoutView="100" workbookViewId="0" topLeftCell="A1">
      <selection activeCell="B46" sqref="B46"/>
    </sheetView>
  </sheetViews>
  <sheetFormatPr defaultColWidth="9.140625" defaultRowHeight="23.25" customHeight="1"/>
  <cols>
    <col min="1" max="1" width="52.7109375" style="186" customWidth="1"/>
    <col min="2" max="2" width="10.7109375" style="186" customWidth="1"/>
    <col min="3" max="3" width="17.7109375" style="222" customWidth="1"/>
    <col min="4" max="4" width="17.7109375" style="166" customWidth="1"/>
    <col min="5" max="5" width="3.7109375" style="187" customWidth="1"/>
    <col min="6" max="6" width="17.7109375" style="186" customWidth="1"/>
    <col min="7" max="7" width="9.140625" style="186" customWidth="1"/>
    <col min="8" max="8" width="12.8515625" style="186" bestFit="1" customWidth="1"/>
    <col min="9" max="16384" width="9.140625" style="186" customWidth="1"/>
  </cols>
  <sheetData>
    <row r="1" spans="1:6" s="204" customFormat="1" ht="23.25" customHeight="1">
      <c r="A1" s="432" t="s">
        <v>2</v>
      </c>
      <c r="B1" s="432"/>
      <c r="C1" s="432"/>
      <c r="D1" s="432"/>
      <c r="E1" s="432"/>
      <c r="F1" s="432"/>
    </row>
    <row r="2" spans="1:6" s="204" customFormat="1" ht="23.25" customHeight="1">
      <c r="A2" s="433" t="s">
        <v>62</v>
      </c>
      <c r="B2" s="433"/>
      <c r="C2" s="433"/>
      <c r="D2" s="433"/>
      <c r="E2" s="433"/>
      <c r="F2" s="433"/>
    </row>
    <row r="3" spans="1:6" s="204" customFormat="1" ht="23.25" customHeight="1">
      <c r="A3" s="433" t="s">
        <v>344</v>
      </c>
      <c r="B3" s="433"/>
      <c r="C3" s="433"/>
      <c r="D3" s="433"/>
      <c r="E3" s="433"/>
      <c r="F3" s="433"/>
    </row>
    <row r="4" spans="1:6" s="204" customFormat="1" ht="23.25" customHeight="1">
      <c r="A4" s="205"/>
      <c r="B4" s="205"/>
      <c r="C4" s="205"/>
      <c r="D4" s="200"/>
      <c r="E4" s="205"/>
      <c r="F4" s="205"/>
    </row>
    <row r="5" spans="1:6" s="204" customFormat="1" ht="23.25" customHeight="1">
      <c r="A5" s="434" t="s">
        <v>3</v>
      </c>
      <c r="B5" s="436" t="s">
        <v>15</v>
      </c>
      <c r="C5" s="206" t="s">
        <v>46</v>
      </c>
      <c r="D5" s="188" t="s">
        <v>19</v>
      </c>
      <c r="E5" s="147" t="s">
        <v>20</v>
      </c>
      <c r="F5" s="147" t="s">
        <v>47</v>
      </c>
    </row>
    <row r="6" spans="1:6" s="204" customFormat="1" ht="23.25" customHeight="1">
      <c r="A6" s="435"/>
      <c r="B6" s="437"/>
      <c r="C6" s="207" t="s">
        <v>23</v>
      </c>
      <c r="D6" s="192" t="s">
        <v>7</v>
      </c>
      <c r="E6" s="208" t="s">
        <v>16</v>
      </c>
      <c r="F6" s="208" t="s">
        <v>48</v>
      </c>
    </row>
    <row r="7" spans="1:6" s="204" customFormat="1" ht="23.25" customHeight="1">
      <c r="A7" s="146" t="s">
        <v>49</v>
      </c>
      <c r="B7" s="147">
        <v>410000</v>
      </c>
      <c r="C7" s="209"/>
      <c r="D7" s="150"/>
      <c r="E7" s="147"/>
      <c r="F7" s="210"/>
    </row>
    <row r="8" spans="1:6" s="204" customFormat="1" ht="23.25" customHeight="1">
      <c r="A8" s="154" t="s">
        <v>303</v>
      </c>
      <c r="B8" s="155">
        <v>411000</v>
      </c>
      <c r="C8" s="211">
        <f>C9+C10+C11+C12</f>
        <v>330000</v>
      </c>
      <c r="D8" s="156">
        <f>D9+D10+D11+D12</f>
        <v>141.51</v>
      </c>
      <c r="E8" s="212" t="s">
        <v>16</v>
      </c>
      <c r="F8" s="213">
        <f aca="true" t="shared" si="0" ref="F8:F13">C8-D8</f>
        <v>329858.49</v>
      </c>
    </row>
    <row r="9" spans="1:6" ht="23.25" customHeight="1">
      <c r="A9" s="157" t="s">
        <v>29</v>
      </c>
      <c r="B9" s="158">
        <v>411001</v>
      </c>
      <c r="C9" s="214">
        <v>260000</v>
      </c>
      <c r="D9" s="148">
        <f>รายรับระหว่างเดือน!E9</f>
        <v>0</v>
      </c>
      <c r="E9" s="155" t="s">
        <v>16</v>
      </c>
      <c r="F9" s="215">
        <f t="shared" si="0"/>
        <v>260000</v>
      </c>
    </row>
    <row r="10" spans="1:6" ht="23.25" customHeight="1">
      <c r="A10" s="157" t="s">
        <v>30</v>
      </c>
      <c r="B10" s="158">
        <v>411002</v>
      </c>
      <c r="C10" s="214">
        <v>30000</v>
      </c>
      <c r="D10" s="148">
        <f>รายรับระหว่างเดือน!E10</f>
        <v>141.51</v>
      </c>
      <c r="E10" s="155" t="s">
        <v>16</v>
      </c>
      <c r="F10" s="215">
        <f t="shared" si="0"/>
        <v>29858.49</v>
      </c>
    </row>
    <row r="11" spans="1:6" ht="23.25" customHeight="1">
      <c r="A11" s="157" t="s">
        <v>31</v>
      </c>
      <c r="B11" s="158">
        <v>411003</v>
      </c>
      <c r="C11" s="214">
        <v>5000</v>
      </c>
      <c r="D11" s="148">
        <f>รายรับระหว่างเดือน!E11</f>
        <v>0</v>
      </c>
      <c r="E11" s="155" t="s">
        <v>16</v>
      </c>
      <c r="F11" s="215">
        <f t="shared" si="0"/>
        <v>5000</v>
      </c>
    </row>
    <row r="12" spans="1:6" ht="23.25" customHeight="1">
      <c r="A12" s="157" t="s">
        <v>43</v>
      </c>
      <c r="B12" s="158">
        <v>411005</v>
      </c>
      <c r="C12" s="214">
        <v>35000</v>
      </c>
      <c r="D12" s="148">
        <f>รายรับระหว่างเดือน!E12</f>
        <v>0</v>
      </c>
      <c r="E12" s="155" t="s">
        <v>16</v>
      </c>
      <c r="F12" s="215">
        <f t="shared" si="0"/>
        <v>35000</v>
      </c>
    </row>
    <row r="13" spans="1:8" s="204" customFormat="1" ht="23.25" customHeight="1">
      <c r="A13" s="154" t="s">
        <v>50</v>
      </c>
      <c r="B13" s="155">
        <v>412000</v>
      </c>
      <c r="C13" s="211">
        <f>C14+C15+C16+C17+C18+C19+C20</f>
        <v>190000</v>
      </c>
      <c r="D13" s="156">
        <f>D14+D15+D16+D17+D18+D19+D20</f>
        <v>27671.8</v>
      </c>
      <c r="E13" s="212" t="s">
        <v>16</v>
      </c>
      <c r="F13" s="213">
        <f t="shared" si="0"/>
        <v>162328.2</v>
      </c>
      <c r="H13" s="203"/>
    </row>
    <row r="14" spans="1:6" ht="23.25" customHeight="1">
      <c r="A14" s="157" t="s">
        <v>32</v>
      </c>
      <c r="B14" s="158">
        <v>412104</v>
      </c>
      <c r="C14" s="214">
        <v>1000</v>
      </c>
      <c r="D14" s="148">
        <f>รายรับระหว่างเดือน!E14</f>
        <v>1008.8</v>
      </c>
      <c r="E14" s="155" t="s">
        <v>20</v>
      </c>
      <c r="F14" s="215">
        <f>D14-C14</f>
        <v>8.799999999999955</v>
      </c>
    </row>
    <row r="15" spans="1:6" ht="23.25" customHeight="1">
      <c r="A15" s="157" t="s">
        <v>33</v>
      </c>
      <c r="B15" s="158">
        <v>412106</v>
      </c>
      <c r="C15" s="214">
        <v>2000</v>
      </c>
      <c r="D15" s="148">
        <f>รายรับระหว่างเดือน!E15</f>
        <v>16</v>
      </c>
      <c r="E15" s="155" t="s">
        <v>16</v>
      </c>
      <c r="F15" s="215">
        <f aca="true" t="shared" si="1" ref="F15:F42">C15-D15</f>
        <v>1984</v>
      </c>
    </row>
    <row r="16" spans="1:6" ht="23.25" customHeight="1">
      <c r="A16" s="157" t="s">
        <v>51</v>
      </c>
      <c r="B16" s="158">
        <v>412107</v>
      </c>
      <c r="C16" s="214">
        <v>180000</v>
      </c>
      <c r="D16" s="148">
        <f>รายรับระหว่างเดือน!E16</f>
        <v>23560</v>
      </c>
      <c r="E16" s="155" t="s">
        <v>16</v>
      </c>
      <c r="F16" s="215">
        <f t="shared" si="1"/>
        <v>156440</v>
      </c>
    </row>
    <row r="17" spans="1:6" ht="23.25" customHeight="1">
      <c r="A17" s="157" t="s">
        <v>52</v>
      </c>
      <c r="B17" s="158">
        <v>412128</v>
      </c>
      <c r="C17" s="214">
        <v>500</v>
      </c>
      <c r="D17" s="148">
        <f>รายรับระหว่างเดือน!E17</f>
        <v>50</v>
      </c>
      <c r="E17" s="155" t="s">
        <v>16</v>
      </c>
      <c r="F17" s="215">
        <f t="shared" si="1"/>
        <v>450</v>
      </c>
    </row>
    <row r="18" spans="1:6" ht="23.25" customHeight="1">
      <c r="A18" s="157" t="s">
        <v>110</v>
      </c>
      <c r="B18" s="158">
        <v>412199</v>
      </c>
      <c r="C18" s="214">
        <v>5000</v>
      </c>
      <c r="D18" s="148">
        <f>รายรับระหว่างเดือน!E18</f>
        <v>2042</v>
      </c>
      <c r="E18" s="155" t="s">
        <v>16</v>
      </c>
      <c r="F18" s="215">
        <f t="shared" si="1"/>
        <v>2958</v>
      </c>
    </row>
    <row r="19" spans="1:6" ht="23.25" customHeight="1">
      <c r="A19" s="157" t="s">
        <v>1</v>
      </c>
      <c r="B19" s="158">
        <v>412202</v>
      </c>
      <c r="C19" s="214">
        <v>1000</v>
      </c>
      <c r="D19" s="148">
        <f>รายรับระหว่างเดือน!E19</f>
        <v>975</v>
      </c>
      <c r="E19" s="155" t="s">
        <v>16</v>
      </c>
      <c r="F19" s="215">
        <f t="shared" si="1"/>
        <v>25</v>
      </c>
    </row>
    <row r="20" spans="1:6" ht="23.25" customHeight="1">
      <c r="A20" s="157" t="s">
        <v>34</v>
      </c>
      <c r="B20" s="158">
        <v>412307</v>
      </c>
      <c r="C20" s="214">
        <v>500</v>
      </c>
      <c r="D20" s="148">
        <f>รายรับระหว่างเดือน!E20</f>
        <v>20</v>
      </c>
      <c r="E20" s="155" t="s">
        <v>16</v>
      </c>
      <c r="F20" s="215">
        <f t="shared" si="1"/>
        <v>480</v>
      </c>
    </row>
    <row r="21" spans="1:6" s="204" customFormat="1" ht="23.25" customHeight="1">
      <c r="A21" s="154" t="s">
        <v>35</v>
      </c>
      <c r="B21" s="155">
        <v>413000</v>
      </c>
      <c r="C21" s="211">
        <f>C22</f>
        <v>75000</v>
      </c>
      <c r="D21" s="156">
        <f>D22</f>
        <v>1839.06</v>
      </c>
      <c r="E21" s="212" t="s">
        <v>16</v>
      </c>
      <c r="F21" s="213">
        <f t="shared" si="1"/>
        <v>73160.94</v>
      </c>
    </row>
    <row r="22" spans="1:6" ht="23.25" customHeight="1">
      <c r="A22" s="157" t="s">
        <v>53</v>
      </c>
      <c r="B22" s="158">
        <v>413003</v>
      </c>
      <c r="C22" s="214">
        <v>75000</v>
      </c>
      <c r="D22" s="148">
        <f>รายรับระหว่างเดือน!E22</f>
        <v>1839.06</v>
      </c>
      <c r="E22" s="155" t="s">
        <v>16</v>
      </c>
      <c r="F22" s="215">
        <f t="shared" si="1"/>
        <v>73160.94</v>
      </c>
    </row>
    <row r="23" spans="1:6" s="204" customFormat="1" ht="23.25" customHeight="1">
      <c r="A23" s="154" t="s">
        <v>36</v>
      </c>
      <c r="B23" s="155">
        <v>414000</v>
      </c>
      <c r="C23" s="211">
        <f>C24</f>
        <v>280000</v>
      </c>
      <c r="D23" s="156">
        <f>D24</f>
        <v>29723</v>
      </c>
      <c r="E23" s="212" t="s">
        <v>16</v>
      </c>
      <c r="F23" s="213">
        <f t="shared" si="1"/>
        <v>250277</v>
      </c>
    </row>
    <row r="24" spans="1:6" ht="23.25" customHeight="1">
      <c r="A24" s="157" t="s">
        <v>64</v>
      </c>
      <c r="B24" s="158">
        <v>414006</v>
      </c>
      <c r="C24" s="214">
        <v>280000</v>
      </c>
      <c r="D24" s="148">
        <f>รายรับระหว่างเดือน!E24</f>
        <v>29723</v>
      </c>
      <c r="E24" s="155" t="s">
        <v>16</v>
      </c>
      <c r="F24" s="215">
        <f t="shared" si="1"/>
        <v>250277</v>
      </c>
    </row>
    <row r="25" spans="1:6" s="204" customFormat="1" ht="23.25" customHeight="1">
      <c r="A25" s="154" t="s">
        <v>37</v>
      </c>
      <c r="B25" s="155">
        <v>415000</v>
      </c>
      <c r="C25" s="211">
        <f>C26+C27</f>
        <v>100000</v>
      </c>
      <c r="D25" s="156">
        <f>D27</f>
        <v>500</v>
      </c>
      <c r="E25" s="212" t="s">
        <v>16</v>
      </c>
      <c r="F25" s="213">
        <f t="shared" si="1"/>
        <v>99500</v>
      </c>
    </row>
    <row r="26" spans="1:6" ht="23.25" customHeight="1">
      <c r="A26" s="157" t="s">
        <v>38</v>
      </c>
      <c r="B26" s="158">
        <v>415004</v>
      </c>
      <c r="C26" s="214">
        <v>80000</v>
      </c>
      <c r="D26" s="148">
        <f>รายรับระหว่างเดือน!E26</f>
        <v>0</v>
      </c>
      <c r="E26" s="155" t="s">
        <v>16</v>
      </c>
      <c r="F26" s="215">
        <f t="shared" si="1"/>
        <v>80000</v>
      </c>
    </row>
    <row r="27" spans="1:6" ht="23.25" customHeight="1">
      <c r="A27" s="157" t="s">
        <v>54</v>
      </c>
      <c r="B27" s="158">
        <v>415999</v>
      </c>
      <c r="C27" s="214">
        <v>20000</v>
      </c>
      <c r="D27" s="148">
        <f>รายรับระหว่างเดือน!E27</f>
        <v>500</v>
      </c>
      <c r="E27" s="155" t="s">
        <v>16</v>
      </c>
      <c r="F27" s="215">
        <f t="shared" si="1"/>
        <v>19500</v>
      </c>
    </row>
    <row r="28" spans="1:6" s="204" customFormat="1" ht="23.25" customHeight="1">
      <c r="A28" s="164" t="s">
        <v>55</v>
      </c>
      <c r="B28" s="155">
        <v>420000</v>
      </c>
      <c r="C28" s="216"/>
      <c r="D28" s="159"/>
      <c r="E28" s="155"/>
      <c r="F28" s="217"/>
    </row>
    <row r="29" spans="1:6" s="204" customFormat="1" ht="23.25" customHeight="1">
      <c r="A29" s="154" t="s">
        <v>39</v>
      </c>
      <c r="B29" s="155">
        <v>421000</v>
      </c>
      <c r="C29" s="211">
        <f>C30+C31+C32+C33+C34+C35+C36+C37+C38</f>
        <v>11882000</v>
      </c>
      <c r="D29" s="156">
        <f>D30+D31+D32+D33+D34+D35+D36+D37+D38</f>
        <v>1971698.73</v>
      </c>
      <c r="E29" s="212" t="s">
        <v>16</v>
      </c>
      <c r="F29" s="213">
        <f t="shared" si="1"/>
        <v>9910301.27</v>
      </c>
    </row>
    <row r="30" spans="1:6" ht="23.25" customHeight="1">
      <c r="A30" s="157" t="s">
        <v>56</v>
      </c>
      <c r="B30" s="158">
        <v>421002</v>
      </c>
      <c r="C30" s="214">
        <v>6500000</v>
      </c>
      <c r="D30" s="148">
        <f>รายรับระหว่างเดือน!E30</f>
        <v>1163879.24</v>
      </c>
      <c r="E30" s="155" t="s">
        <v>16</v>
      </c>
      <c r="F30" s="215">
        <f t="shared" si="1"/>
        <v>5336120.76</v>
      </c>
    </row>
    <row r="31" spans="1:6" ht="23.25" customHeight="1">
      <c r="A31" s="157" t="s">
        <v>68</v>
      </c>
      <c r="B31" s="158">
        <v>421004</v>
      </c>
      <c r="C31" s="214">
        <v>1500000</v>
      </c>
      <c r="D31" s="148">
        <f>รายรับระหว่างเดือน!E31</f>
        <v>358331.78</v>
      </c>
      <c r="E31" s="155" t="s">
        <v>16</v>
      </c>
      <c r="F31" s="215">
        <f t="shared" si="1"/>
        <v>1141668.22</v>
      </c>
    </row>
    <row r="32" spans="1:6" ht="23.25" customHeight="1">
      <c r="A32" s="157" t="s">
        <v>40</v>
      </c>
      <c r="B32" s="158">
        <v>421005</v>
      </c>
      <c r="C32" s="214">
        <v>50000</v>
      </c>
      <c r="D32" s="148">
        <f>รายรับระหว่างเดือน!E32</f>
        <v>0</v>
      </c>
      <c r="E32" s="155" t="s">
        <v>16</v>
      </c>
      <c r="F32" s="215">
        <f t="shared" si="1"/>
        <v>50000</v>
      </c>
    </row>
    <row r="33" spans="1:6" ht="23.25" customHeight="1">
      <c r="A33" s="157" t="s">
        <v>41</v>
      </c>
      <c r="B33" s="158">
        <v>421006</v>
      </c>
      <c r="C33" s="214">
        <v>720000</v>
      </c>
      <c r="D33" s="148">
        <f>รายรับระหว่างเดือน!E33</f>
        <v>170638.32</v>
      </c>
      <c r="E33" s="155" t="s">
        <v>16</v>
      </c>
      <c r="F33" s="215">
        <f t="shared" si="1"/>
        <v>549361.6799999999</v>
      </c>
    </row>
    <row r="34" spans="1:6" ht="23.25" customHeight="1">
      <c r="A34" s="157" t="s">
        <v>42</v>
      </c>
      <c r="B34" s="158">
        <v>421007</v>
      </c>
      <c r="C34" s="214">
        <v>1520000</v>
      </c>
      <c r="D34" s="148">
        <f>รายรับระหว่างเดือน!E34</f>
        <v>249240.7</v>
      </c>
      <c r="E34" s="155" t="s">
        <v>16</v>
      </c>
      <c r="F34" s="215">
        <f t="shared" si="1"/>
        <v>1270759.3</v>
      </c>
    </row>
    <row r="35" spans="1:6" ht="23.25" customHeight="1">
      <c r="A35" s="157" t="s">
        <v>57</v>
      </c>
      <c r="B35" s="158">
        <v>421012</v>
      </c>
      <c r="C35" s="214">
        <v>40000</v>
      </c>
      <c r="D35" s="148">
        <v>9571.78</v>
      </c>
      <c r="E35" s="155" t="s">
        <v>16</v>
      </c>
      <c r="F35" s="215">
        <f t="shared" si="1"/>
        <v>30428.22</v>
      </c>
    </row>
    <row r="36" spans="1:6" ht="23.25" customHeight="1">
      <c r="A36" s="157" t="s">
        <v>58</v>
      </c>
      <c r="B36" s="158">
        <v>421013</v>
      </c>
      <c r="C36" s="214">
        <v>50000</v>
      </c>
      <c r="D36" s="148">
        <f>รายรับระหว่างเดือน!E36</f>
        <v>20036.91</v>
      </c>
      <c r="E36" s="155" t="s">
        <v>16</v>
      </c>
      <c r="F36" s="215">
        <f t="shared" si="1"/>
        <v>29963.09</v>
      </c>
    </row>
    <row r="37" spans="1:6" ht="23.25" customHeight="1">
      <c r="A37" s="157" t="s">
        <v>65</v>
      </c>
      <c r="B37" s="158">
        <v>421015</v>
      </c>
      <c r="C37" s="214">
        <v>1500000</v>
      </c>
      <c r="D37" s="148">
        <f>รายรับระหว่างเดือน!E37</f>
        <v>0</v>
      </c>
      <c r="E37" s="155" t="s">
        <v>16</v>
      </c>
      <c r="F37" s="215">
        <f t="shared" si="1"/>
        <v>1500000</v>
      </c>
    </row>
    <row r="38" spans="1:6" ht="23.25" customHeight="1">
      <c r="A38" s="157" t="s">
        <v>59</v>
      </c>
      <c r="B38" s="158">
        <v>421017</v>
      </c>
      <c r="C38" s="214">
        <v>2000</v>
      </c>
      <c r="D38" s="148">
        <f>รายรับระหว่างเดือน!E38</f>
        <v>0</v>
      </c>
      <c r="E38" s="155" t="s">
        <v>16</v>
      </c>
      <c r="F38" s="215">
        <f t="shared" si="1"/>
        <v>2000</v>
      </c>
    </row>
    <row r="39" spans="1:6" s="204" customFormat="1" ht="23.25" customHeight="1">
      <c r="A39" s="164" t="s">
        <v>60</v>
      </c>
      <c r="B39" s="155">
        <v>430000</v>
      </c>
      <c r="C39" s="216"/>
      <c r="D39" s="159"/>
      <c r="E39" s="155"/>
      <c r="F39" s="217"/>
    </row>
    <row r="40" spans="1:6" s="204" customFormat="1" ht="23.25" customHeight="1">
      <c r="A40" s="154" t="s">
        <v>61</v>
      </c>
      <c r="B40" s="155">
        <v>431000</v>
      </c>
      <c r="C40" s="211">
        <f>C41</f>
        <v>5000000</v>
      </c>
      <c r="D40" s="156">
        <f>D41</f>
        <v>0</v>
      </c>
      <c r="E40" s="212" t="s">
        <v>16</v>
      </c>
      <c r="F40" s="213">
        <f t="shared" si="1"/>
        <v>5000000</v>
      </c>
    </row>
    <row r="41" spans="1:6" ht="23.25" customHeight="1">
      <c r="A41" s="168" t="s">
        <v>66</v>
      </c>
      <c r="B41" s="169">
        <v>431002</v>
      </c>
      <c r="C41" s="218">
        <v>5000000</v>
      </c>
      <c r="D41" s="148">
        <f>รายรับระหว่างเดือน!E41</f>
        <v>0</v>
      </c>
      <c r="E41" s="155" t="s">
        <v>16</v>
      </c>
      <c r="F41" s="215">
        <f t="shared" si="1"/>
        <v>5000000</v>
      </c>
    </row>
    <row r="42" spans="1:6" s="204" customFormat="1" ht="26.25" customHeight="1" thickBot="1">
      <c r="A42" s="430" t="s">
        <v>67</v>
      </c>
      <c r="B42" s="431"/>
      <c r="C42" s="219">
        <f>C8+C13+C21+C23+C25+C29+C40</f>
        <v>17857000</v>
      </c>
      <c r="D42" s="220">
        <f>D29+D25+D23+D21+D13+D8</f>
        <v>2031574.1</v>
      </c>
      <c r="E42" s="180" t="s">
        <v>16</v>
      </c>
      <c r="F42" s="221">
        <f t="shared" si="1"/>
        <v>15825425.9</v>
      </c>
    </row>
    <row r="43" ht="23.25" customHeight="1" thickTop="1"/>
  </sheetData>
  <mergeCells count="6">
    <mergeCell ref="A42:B42"/>
    <mergeCell ref="A1:F1"/>
    <mergeCell ref="A2:F2"/>
    <mergeCell ref="A5:A6"/>
    <mergeCell ref="A3:F3"/>
    <mergeCell ref="B5:B6"/>
  </mergeCells>
  <printOptions/>
  <pageMargins left="0.5511811023622047" right="0" top="0.5905511811023623" bottom="0" header="0.5118110236220472" footer="0.5118110236220472"/>
  <pageSetup horizontalDpi="600" verticalDpi="600" orientation="portrait" paperSize="9" scale="80" r:id="rId1"/>
  <ignoredErrors>
    <ignoredError sqref="F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11"/>
  </sheetPr>
  <dimension ref="A1:M49"/>
  <sheetViews>
    <sheetView view="pageBreakPreview" zoomScaleSheetLayoutView="100" workbookViewId="0" topLeftCell="A1">
      <selection activeCell="I13" sqref="I13"/>
    </sheetView>
  </sheetViews>
  <sheetFormatPr defaultColWidth="9.140625" defaultRowHeight="12.75"/>
  <cols>
    <col min="1" max="1" width="41.00390625" style="2" customWidth="1"/>
    <col min="2" max="2" width="10.00390625" style="2" customWidth="1"/>
    <col min="3" max="4" width="17.7109375" style="2" customWidth="1"/>
    <col min="5" max="5" width="4.7109375" style="2" customWidth="1"/>
    <col min="6" max="6" width="17.7109375" style="2" customWidth="1"/>
    <col min="7" max="7" width="44.7109375" style="125" customWidth="1"/>
    <col min="8" max="8" width="11.7109375" style="125" customWidth="1"/>
    <col min="9" max="11" width="17.421875" style="125" customWidth="1"/>
    <col min="12" max="12" width="13.57421875" style="2" bestFit="1" customWidth="1"/>
    <col min="13" max="13" width="14.140625" style="2" bestFit="1" customWidth="1"/>
    <col min="14" max="16384" width="9.140625" style="2" customWidth="1"/>
  </cols>
  <sheetData>
    <row r="1" spans="1:11" ht="24.75" customHeight="1">
      <c r="A1" s="439" t="s">
        <v>2</v>
      </c>
      <c r="B1" s="439"/>
      <c r="C1" s="439"/>
      <c r="D1" s="439"/>
      <c r="E1" s="439"/>
      <c r="F1" s="439"/>
      <c r="G1" s="439" t="s">
        <v>2</v>
      </c>
      <c r="H1" s="439"/>
      <c r="I1" s="439"/>
      <c r="J1" s="439"/>
      <c r="K1" s="439"/>
    </row>
    <row r="2" spans="1:11" ht="24.75" customHeight="1">
      <c r="A2" s="439" t="s">
        <v>62</v>
      </c>
      <c r="B2" s="439"/>
      <c r="C2" s="439"/>
      <c r="D2" s="439"/>
      <c r="E2" s="439"/>
      <c r="F2" s="439"/>
      <c r="G2" s="439" t="s">
        <v>77</v>
      </c>
      <c r="H2" s="439"/>
      <c r="I2" s="439"/>
      <c r="J2" s="439"/>
      <c r="K2" s="439"/>
    </row>
    <row r="3" spans="1:11" ht="24.75" customHeight="1">
      <c r="A3" s="440" t="str">
        <f>รายรับสูงต่ำ!A3</f>
        <v>ตั้งแต่วันที่  1  ตุลาคม  2556  ถึงวันที่  30 พฤศจิกายน  2556</v>
      </c>
      <c r="B3" s="439"/>
      <c r="C3" s="439"/>
      <c r="D3" s="439"/>
      <c r="E3" s="439"/>
      <c r="F3" s="439"/>
      <c r="G3" s="439" t="str">
        <f>A3</f>
        <v>ตั้งแต่วันที่  1  ตุลาคม  2556  ถึงวันที่  30 พฤศจิกายน  2556</v>
      </c>
      <c r="H3" s="439"/>
      <c r="I3" s="439"/>
      <c r="J3" s="439"/>
      <c r="K3" s="439"/>
    </row>
    <row r="4" spans="1:11" ht="24.75" customHeight="1">
      <c r="A4" s="78"/>
      <c r="B4" s="78"/>
      <c r="C4" s="78"/>
      <c r="D4" s="78"/>
      <c r="E4" s="78"/>
      <c r="F4" s="78"/>
      <c r="G4" s="100"/>
      <c r="H4" s="100"/>
      <c r="I4" s="100"/>
      <c r="J4" s="100"/>
      <c r="K4" s="100"/>
    </row>
    <row r="5" spans="1:11" ht="24.75" customHeight="1">
      <c r="A5" s="438" t="s">
        <v>339</v>
      </c>
      <c r="B5" s="79" t="s">
        <v>17</v>
      </c>
      <c r="C5" s="80" t="s">
        <v>18</v>
      </c>
      <c r="D5" s="80" t="s">
        <v>19</v>
      </c>
      <c r="E5" s="80" t="s">
        <v>20</v>
      </c>
      <c r="F5" s="80" t="s">
        <v>21</v>
      </c>
      <c r="G5" s="441" t="s">
        <v>339</v>
      </c>
      <c r="H5" s="79" t="s">
        <v>17</v>
      </c>
      <c r="I5" s="80" t="s">
        <v>4</v>
      </c>
      <c r="J5" s="80" t="s">
        <v>5</v>
      </c>
      <c r="K5" s="80" t="s">
        <v>4</v>
      </c>
    </row>
    <row r="6" spans="1:11" ht="24.75" customHeight="1">
      <c r="A6" s="438"/>
      <c r="B6" s="81" t="s">
        <v>22</v>
      </c>
      <c r="C6" s="82" t="s">
        <v>23</v>
      </c>
      <c r="D6" s="82" t="s">
        <v>7</v>
      </c>
      <c r="E6" s="82" t="s">
        <v>16</v>
      </c>
      <c r="F6" s="82" t="s">
        <v>24</v>
      </c>
      <c r="G6" s="442"/>
      <c r="H6" s="81" t="s">
        <v>22</v>
      </c>
      <c r="I6" s="82" t="s">
        <v>6</v>
      </c>
      <c r="J6" s="82" t="s">
        <v>7</v>
      </c>
      <c r="K6" s="82" t="s">
        <v>8</v>
      </c>
    </row>
    <row r="7" spans="1:11" ht="24.75" customHeight="1">
      <c r="A7" s="83" t="s">
        <v>96</v>
      </c>
      <c r="B7" s="84" t="s">
        <v>70</v>
      </c>
      <c r="C7" s="85">
        <f>รายรับสูงต่ำ!C8</f>
        <v>330000</v>
      </c>
      <c r="D7" s="86"/>
      <c r="E7" s="87" t="s">
        <v>16</v>
      </c>
      <c r="F7" s="88">
        <f>รายรับสูงต่ำ!F8</f>
        <v>329858.49</v>
      </c>
      <c r="G7" s="101" t="s">
        <v>87</v>
      </c>
      <c r="H7" s="102">
        <v>510000</v>
      </c>
      <c r="I7" s="103">
        <v>618570</v>
      </c>
      <c r="J7" s="104">
        <v>140920</v>
      </c>
      <c r="K7" s="105">
        <f>I7-J7</f>
        <v>477650</v>
      </c>
    </row>
    <row r="8" spans="1:11" ht="24.75" customHeight="1">
      <c r="A8" s="83" t="s">
        <v>97</v>
      </c>
      <c r="B8" s="84" t="s">
        <v>71</v>
      </c>
      <c r="C8" s="89">
        <f>รายรับสูงต่ำ!C13</f>
        <v>190000</v>
      </c>
      <c r="D8" s="86">
        <f>รายรับสูงต่ำ!D13</f>
        <v>27671.8</v>
      </c>
      <c r="E8" s="87" t="s">
        <v>16</v>
      </c>
      <c r="F8" s="88">
        <f>รายรับสูงต่ำ!F13</f>
        <v>162328.2</v>
      </c>
      <c r="G8" s="106" t="s">
        <v>304</v>
      </c>
      <c r="H8" s="107">
        <v>521000</v>
      </c>
      <c r="I8" s="89">
        <v>1668660</v>
      </c>
      <c r="J8" s="89">
        <v>152994</v>
      </c>
      <c r="K8" s="108">
        <f aca="true" t="shared" si="0" ref="K8:K18">I8-J8</f>
        <v>1515666</v>
      </c>
    </row>
    <row r="9" spans="1:11" ht="24.75" customHeight="1">
      <c r="A9" s="90" t="s">
        <v>98</v>
      </c>
      <c r="B9" s="84" t="s">
        <v>72</v>
      </c>
      <c r="C9" s="89">
        <f>รายรับสูงต่ำ!C21</f>
        <v>75000</v>
      </c>
      <c r="D9" s="86">
        <f>รายรับสูงต่ำ!D21</f>
        <v>1839.06</v>
      </c>
      <c r="E9" s="87" t="s">
        <v>16</v>
      </c>
      <c r="F9" s="88">
        <f>รายรับสูงต่ำ!F21</f>
        <v>73160.94</v>
      </c>
      <c r="G9" s="106" t="s">
        <v>305</v>
      </c>
      <c r="H9" s="109" t="s">
        <v>78</v>
      </c>
      <c r="I9" s="89">
        <v>5371430</v>
      </c>
      <c r="J9" s="110">
        <v>805108</v>
      </c>
      <c r="K9" s="108">
        <f t="shared" si="0"/>
        <v>4566322</v>
      </c>
    </row>
    <row r="10" spans="1:11" ht="24.75" customHeight="1">
      <c r="A10" s="90" t="s">
        <v>99</v>
      </c>
      <c r="B10" s="84" t="s">
        <v>73</v>
      </c>
      <c r="C10" s="89">
        <f>รายรับสูงต่ำ!C23</f>
        <v>280000</v>
      </c>
      <c r="D10" s="89">
        <f>รายรับสูงต่ำ!D23</f>
        <v>29723</v>
      </c>
      <c r="E10" s="87" t="s">
        <v>16</v>
      </c>
      <c r="F10" s="88">
        <f>รายรับสูงต่ำ!F23</f>
        <v>250277</v>
      </c>
      <c r="G10" s="111" t="s">
        <v>88</v>
      </c>
      <c r="H10" s="109" t="s">
        <v>79</v>
      </c>
      <c r="I10" s="89">
        <v>1225340</v>
      </c>
      <c r="J10" s="110">
        <v>79319</v>
      </c>
      <c r="K10" s="108">
        <f t="shared" si="0"/>
        <v>1146021</v>
      </c>
    </row>
    <row r="11" spans="1:11" ht="24.75" customHeight="1">
      <c r="A11" s="90" t="s">
        <v>100</v>
      </c>
      <c r="B11" s="84" t="s">
        <v>74</v>
      </c>
      <c r="C11" s="89">
        <f>รายรับสูงต่ำ!C25</f>
        <v>100000</v>
      </c>
      <c r="D11" s="89">
        <f>รายรับสูงต่ำ!D25</f>
        <v>500</v>
      </c>
      <c r="E11" s="87" t="s">
        <v>16</v>
      </c>
      <c r="F11" s="88">
        <f>รายรับสูงต่ำ!F25</f>
        <v>99500</v>
      </c>
      <c r="G11" s="111" t="s">
        <v>89</v>
      </c>
      <c r="H11" s="112" t="s">
        <v>80</v>
      </c>
      <c r="I11" s="89">
        <v>2724540</v>
      </c>
      <c r="J11" s="113">
        <v>449126.79</v>
      </c>
      <c r="K11" s="108">
        <f t="shared" si="0"/>
        <v>2275413.21</v>
      </c>
    </row>
    <row r="12" spans="1:13" ht="24.75" customHeight="1">
      <c r="A12" s="90" t="s">
        <v>101</v>
      </c>
      <c r="B12" s="84" t="s">
        <v>75</v>
      </c>
      <c r="C12" s="89">
        <f>รายรับสูงต่ำ!C29</f>
        <v>11882000</v>
      </c>
      <c r="D12" s="89">
        <f>รายรับสูงต่ำ!D29</f>
        <v>1971698.73</v>
      </c>
      <c r="E12" s="87" t="s">
        <v>16</v>
      </c>
      <c r="F12" s="88">
        <f>รายรับสูงต่ำ!F29</f>
        <v>9910301.27</v>
      </c>
      <c r="G12" s="111" t="s">
        <v>90</v>
      </c>
      <c r="H12" s="112" t="s">
        <v>81</v>
      </c>
      <c r="I12" s="89">
        <v>1047180</v>
      </c>
      <c r="J12" s="113">
        <v>154791.26</v>
      </c>
      <c r="K12" s="108">
        <f t="shared" si="0"/>
        <v>892388.74</v>
      </c>
      <c r="M12" s="16"/>
    </row>
    <row r="13" spans="1:13" ht="24.75" customHeight="1">
      <c r="A13" s="91" t="s">
        <v>92</v>
      </c>
      <c r="B13" s="92" t="s">
        <v>76</v>
      </c>
      <c r="C13" s="93">
        <f>รายรับสูงต่ำ!C40</f>
        <v>5000000</v>
      </c>
      <c r="D13" s="93">
        <f>รายรับสูงต่ำ!D40</f>
        <v>0</v>
      </c>
      <c r="E13" s="94" t="s">
        <v>16</v>
      </c>
      <c r="F13" s="95">
        <f>รายรับสูงต่ำ!F40</f>
        <v>5000000</v>
      </c>
      <c r="G13" s="111" t="s">
        <v>91</v>
      </c>
      <c r="H13" s="112" t="s">
        <v>82</v>
      </c>
      <c r="I13" s="89">
        <v>677500</v>
      </c>
      <c r="J13" s="113">
        <v>96272.63</v>
      </c>
      <c r="K13" s="108">
        <f t="shared" si="0"/>
        <v>581227.37</v>
      </c>
      <c r="M13" s="9"/>
    </row>
    <row r="14" spans="1:13" ht="24.75" customHeight="1" thickBot="1">
      <c r="A14" s="78"/>
      <c r="B14" s="78"/>
      <c r="C14" s="96">
        <f>SUM(C7:C13)</f>
        <v>17857000</v>
      </c>
      <c r="D14" s="96">
        <f>SUM(D7:D13)</f>
        <v>2031432.59</v>
      </c>
      <c r="E14" s="97" t="s">
        <v>16</v>
      </c>
      <c r="F14" s="96">
        <f>SUM(F7:F13)</f>
        <v>15825425.9</v>
      </c>
      <c r="G14" s="111" t="s">
        <v>92</v>
      </c>
      <c r="H14" s="112" t="s">
        <v>83</v>
      </c>
      <c r="I14" s="89">
        <v>981960</v>
      </c>
      <c r="J14" s="113">
        <v>261977.16</v>
      </c>
      <c r="K14" s="108">
        <f t="shared" si="0"/>
        <v>719982.84</v>
      </c>
      <c r="M14" s="9"/>
    </row>
    <row r="15" spans="1:13" ht="24.75" customHeight="1" thickTop="1">
      <c r="A15" s="78"/>
      <c r="B15" s="78"/>
      <c r="C15" s="78"/>
      <c r="D15" s="98"/>
      <c r="E15" s="78"/>
      <c r="F15" s="98"/>
      <c r="G15" s="111" t="s">
        <v>93</v>
      </c>
      <c r="H15" s="112" t="s">
        <v>84</v>
      </c>
      <c r="I15" s="89">
        <v>553300</v>
      </c>
      <c r="J15" s="113">
        <v>266552</v>
      </c>
      <c r="K15" s="108">
        <f t="shared" si="0"/>
        <v>286748</v>
      </c>
      <c r="M15" s="9"/>
    </row>
    <row r="16" spans="1:13" ht="24.75" customHeight="1">
      <c r="A16" s="78"/>
      <c r="B16" s="78"/>
      <c r="C16" s="78"/>
      <c r="D16" s="98"/>
      <c r="E16" s="78"/>
      <c r="F16" s="98"/>
      <c r="G16" s="111" t="s">
        <v>94</v>
      </c>
      <c r="H16" s="112" t="s">
        <v>85</v>
      </c>
      <c r="I16" s="89">
        <v>2958800</v>
      </c>
      <c r="J16" s="113">
        <v>0</v>
      </c>
      <c r="K16" s="108">
        <f t="shared" si="0"/>
        <v>2958800</v>
      </c>
      <c r="M16" s="9"/>
    </row>
    <row r="17" spans="6:11" ht="24.75" customHeight="1">
      <c r="F17" s="17"/>
      <c r="G17" s="114" t="s">
        <v>95</v>
      </c>
      <c r="H17" s="115" t="s">
        <v>86</v>
      </c>
      <c r="I17" s="116">
        <v>25000</v>
      </c>
      <c r="J17" s="117">
        <v>0</v>
      </c>
      <c r="K17" s="118">
        <f t="shared" si="0"/>
        <v>25000</v>
      </c>
    </row>
    <row r="18" spans="6:13" ht="24.75" customHeight="1" thickBot="1">
      <c r="F18" s="17"/>
      <c r="G18" s="78"/>
      <c r="H18" s="119"/>
      <c r="I18" s="120">
        <f>SUM(I7:I17)</f>
        <v>17852280</v>
      </c>
      <c r="J18" s="121">
        <f>SUM(J7:J17)</f>
        <v>2407060.8400000003</v>
      </c>
      <c r="K18" s="97">
        <f t="shared" si="0"/>
        <v>15445219.16</v>
      </c>
      <c r="M18" s="9"/>
    </row>
    <row r="19" spans="7:13" ht="24.75" customHeight="1" thickTop="1">
      <c r="G19" s="78"/>
      <c r="H19" s="119"/>
      <c r="I19" s="122"/>
      <c r="J19" s="123"/>
      <c r="K19" s="122"/>
      <c r="M19" s="9"/>
    </row>
    <row r="20" spans="7:11" ht="24.75">
      <c r="G20" s="78"/>
      <c r="H20" s="119"/>
      <c r="I20" s="98"/>
      <c r="J20" s="98"/>
      <c r="K20" s="122"/>
    </row>
    <row r="21" spans="7:11" ht="24.75">
      <c r="G21" s="78"/>
      <c r="H21" s="119"/>
      <c r="I21" s="98"/>
      <c r="J21" s="98"/>
      <c r="K21" s="122"/>
    </row>
    <row r="22" spans="7:11" ht="24.75">
      <c r="G22" s="78"/>
      <c r="H22" s="119"/>
      <c r="I22" s="122"/>
      <c r="J22" s="123"/>
      <c r="K22" s="122"/>
    </row>
    <row r="23" spans="7:11" ht="24.75">
      <c r="G23" s="78"/>
      <c r="H23" s="119"/>
      <c r="I23" s="122"/>
      <c r="J23" s="123"/>
      <c r="K23" s="122"/>
    </row>
    <row r="24" spans="7:11" ht="24.75">
      <c r="G24" s="78"/>
      <c r="H24" s="119"/>
      <c r="I24" s="122"/>
      <c r="J24" s="123"/>
      <c r="K24" s="122"/>
    </row>
    <row r="25" spans="7:13" ht="24.75">
      <c r="G25" s="78"/>
      <c r="H25" s="119"/>
      <c r="I25" s="122"/>
      <c r="J25" s="123"/>
      <c r="K25" s="122"/>
      <c r="M25" s="9"/>
    </row>
    <row r="26" spans="7:11" ht="24.75">
      <c r="G26" s="78"/>
      <c r="H26" s="119"/>
      <c r="I26" s="122"/>
      <c r="J26" s="122"/>
      <c r="K26" s="98"/>
    </row>
    <row r="27" spans="7:12" ht="24.75">
      <c r="G27" s="78"/>
      <c r="H27" s="78"/>
      <c r="I27" s="122"/>
      <c r="J27" s="98"/>
      <c r="K27" s="122"/>
      <c r="L27" s="17"/>
    </row>
    <row r="28" ht="22.5">
      <c r="G28" s="124"/>
    </row>
    <row r="35" spans="1:6" ht="24">
      <c r="A35" s="10"/>
      <c r="B35" s="10"/>
      <c r="C35" s="10"/>
      <c r="D35" s="10"/>
      <c r="E35" s="10"/>
      <c r="F35" s="10"/>
    </row>
    <row r="36" spans="1:6" ht="24">
      <c r="A36" s="10"/>
      <c r="B36" s="10"/>
      <c r="C36" s="10"/>
      <c r="D36" s="10"/>
      <c r="E36" s="10"/>
      <c r="F36" s="10"/>
    </row>
    <row r="37" spans="1:6" ht="24">
      <c r="A37" s="10"/>
      <c r="B37" s="10"/>
      <c r="C37" s="10"/>
      <c r="D37" s="10"/>
      <c r="E37" s="10"/>
      <c r="F37" s="10"/>
    </row>
    <row r="38" spans="1:4" ht="24">
      <c r="A38" s="3"/>
      <c r="B38" s="3"/>
      <c r="C38" s="3"/>
      <c r="D38" s="3"/>
    </row>
    <row r="39" spans="1:6" ht="24">
      <c r="A39" s="11"/>
      <c r="B39" s="12"/>
      <c r="C39" s="13"/>
      <c r="D39" s="13"/>
      <c r="E39" s="13"/>
      <c r="F39" s="13"/>
    </row>
    <row r="40" spans="1:6" ht="24">
      <c r="A40" s="11"/>
      <c r="B40" s="12"/>
      <c r="C40" s="13"/>
      <c r="D40" s="13"/>
      <c r="E40" s="13"/>
      <c r="F40" s="13"/>
    </row>
    <row r="41" spans="1:6" ht="24">
      <c r="A41" s="3"/>
      <c r="B41" s="4"/>
      <c r="C41" s="1"/>
      <c r="D41" s="5"/>
      <c r="E41" s="6"/>
      <c r="F41" s="7"/>
    </row>
    <row r="42" spans="1:6" ht="24">
      <c r="A42" s="3"/>
      <c r="B42" s="4"/>
      <c r="C42" s="1"/>
      <c r="D42" s="5"/>
      <c r="E42" s="6"/>
      <c r="F42" s="8"/>
    </row>
    <row r="43" spans="1:6" ht="24">
      <c r="A43" s="3"/>
      <c r="B43" s="4"/>
      <c r="C43" s="1"/>
      <c r="D43" s="5"/>
      <c r="E43" s="6"/>
      <c r="F43" s="7"/>
    </row>
    <row r="44" spans="1:6" ht="24">
      <c r="A44" s="3"/>
      <c r="B44" s="4"/>
      <c r="C44" s="1"/>
      <c r="D44" s="1"/>
      <c r="E44" s="6"/>
      <c r="F44" s="7"/>
    </row>
    <row r="45" spans="1:6" ht="24">
      <c r="A45" s="3"/>
      <c r="B45" s="4"/>
      <c r="C45" s="1"/>
      <c r="D45" s="1"/>
      <c r="E45" s="6"/>
      <c r="F45" s="8"/>
    </row>
    <row r="46" spans="1:6" ht="24">
      <c r="A46" s="3"/>
      <c r="B46" s="4"/>
      <c r="C46" s="1"/>
      <c r="D46" s="1"/>
      <c r="E46" s="6"/>
      <c r="F46" s="8"/>
    </row>
    <row r="47" spans="1:6" ht="24">
      <c r="A47" s="3"/>
      <c r="B47" s="4"/>
      <c r="C47" s="5"/>
      <c r="D47" s="5"/>
      <c r="E47" s="6"/>
      <c r="F47" s="5"/>
    </row>
    <row r="48" spans="1:6" ht="24">
      <c r="A48" s="3"/>
      <c r="B48" s="4"/>
      <c r="C48" s="5"/>
      <c r="D48" s="5"/>
      <c r="E48" s="6"/>
      <c r="F48" s="7"/>
    </row>
    <row r="49" spans="1:6" ht="24">
      <c r="A49" s="3"/>
      <c r="B49" s="3"/>
      <c r="C49" s="14"/>
      <c r="D49" s="14"/>
      <c r="E49" s="15"/>
      <c r="F49" s="14"/>
    </row>
  </sheetData>
  <mergeCells count="8">
    <mergeCell ref="A5:A6"/>
    <mergeCell ref="A1:F1"/>
    <mergeCell ref="A2:F2"/>
    <mergeCell ref="A3:F3"/>
    <mergeCell ref="G1:K1"/>
    <mergeCell ref="G2:K2"/>
    <mergeCell ref="G3:K3"/>
    <mergeCell ref="G5:G6"/>
  </mergeCells>
  <printOptions/>
  <pageMargins left="0.8661417322834646" right="0.15748031496062992" top="0.7874015748031497" bottom="0.3937007874015748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L528"/>
  <sheetViews>
    <sheetView view="pageBreakPreview" zoomScaleSheetLayoutView="100" workbookViewId="0" topLeftCell="A1">
      <selection activeCell="E376" sqref="E376"/>
    </sheetView>
  </sheetViews>
  <sheetFormatPr defaultColWidth="9.140625" defaultRowHeight="21" customHeight="1"/>
  <cols>
    <col min="1" max="1" width="1.7109375" style="44" customWidth="1"/>
    <col min="2" max="2" width="1.7109375" style="19" customWidth="1"/>
    <col min="3" max="3" width="46.8515625" style="19" customWidth="1"/>
    <col min="4" max="4" width="15.28125" style="55" customWidth="1"/>
    <col min="5" max="5" width="14.7109375" style="55" customWidth="1"/>
    <col min="6" max="6" width="15.28125" style="55" customWidth="1"/>
    <col min="7" max="16384" width="9.140625" style="19" customWidth="1"/>
  </cols>
  <sheetData>
    <row r="1" spans="1:6" ht="21" customHeight="1">
      <c r="A1" s="455" t="s">
        <v>2</v>
      </c>
      <c r="B1" s="455"/>
      <c r="C1" s="455"/>
      <c r="D1" s="455"/>
      <c r="E1" s="455"/>
      <c r="F1" s="455"/>
    </row>
    <row r="2" spans="1:6" ht="21" customHeight="1">
      <c r="A2" s="455" t="s">
        <v>63</v>
      </c>
      <c r="B2" s="455"/>
      <c r="C2" s="455"/>
      <c r="D2" s="455"/>
      <c r="E2" s="455"/>
      <c r="F2" s="455"/>
    </row>
    <row r="3" spans="1:6" ht="21" customHeight="1">
      <c r="A3" s="455" t="s">
        <v>353</v>
      </c>
      <c r="B3" s="455"/>
      <c r="C3" s="455"/>
      <c r="D3" s="455"/>
      <c r="E3" s="455"/>
      <c r="F3" s="455"/>
    </row>
    <row r="4" spans="1:6" ht="21" customHeight="1">
      <c r="A4" s="468" t="s">
        <v>45</v>
      </c>
      <c r="B4" s="468"/>
      <c r="C4" s="468"/>
      <c r="D4" s="468"/>
      <c r="E4" s="468"/>
      <c r="F4" s="468"/>
    </row>
    <row r="6" spans="1:7" ht="21" customHeight="1">
      <c r="A6" s="465" t="s">
        <v>3</v>
      </c>
      <c r="B6" s="465"/>
      <c r="C6" s="465"/>
      <c r="D6" s="22" t="s">
        <v>4</v>
      </c>
      <c r="E6" s="22" t="s">
        <v>5</v>
      </c>
      <c r="F6" s="22" t="s">
        <v>4</v>
      </c>
      <c r="G6" s="65"/>
    </row>
    <row r="7" spans="1:7" ht="21" customHeight="1">
      <c r="A7" s="466"/>
      <c r="B7" s="466"/>
      <c r="C7" s="466"/>
      <c r="D7" s="23" t="s">
        <v>6</v>
      </c>
      <c r="E7" s="23" t="s">
        <v>7</v>
      </c>
      <c r="F7" s="127" t="s">
        <v>306</v>
      </c>
      <c r="G7" s="126"/>
    </row>
    <row r="8" spans="1:6" s="25" customFormat="1" ht="21" customHeight="1">
      <c r="A8" s="452" t="s">
        <v>220</v>
      </c>
      <c r="B8" s="453"/>
      <c r="C8" s="454"/>
      <c r="D8" s="24"/>
      <c r="E8" s="24"/>
      <c r="F8" s="24"/>
    </row>
    <row r="9" spans="1:6" s="25" customFormat="1" ht="21" customHeight="1">
      <c r="A9" s="459" t="s">
        <v>13</v>
      </c>
      <c r="B9" s="460"/>
      <c r="C9" s="461"/>
      <c r="D9" s="29"/>
      <c r="E9" s="29"/>
      <c r="F9" s="29"/>
    </row>
    <row r="10" spans="1:6" s="25" customFormat="1" ht="21" customHeight="1">
      <c r="A10" s="26"/>
      <c r="B10" s="27" t="s">
        <v>155</v>
      </c>
      <c r="C10" s="28"/>
      <c r="D10" s="29"/>
      <c r="E10" s="29"/>
      <c r="F10" s="29"/>
    </row>
    <row r="11" spans="1:6" s="25" customFormat="1" ht="21" customHeight="1">
      <c r="A11" s="26"/>
      <c r="B11" s="18" t="s">
        <v>103</v>
      </c>
      <c r="C11" s="28"/>
      <c r="D11" s="29">
        <v>175000</v>
      </c>
      <c r="E11" s="29">
        <v>9490</v>
      </c>
      <c r="F11" s="29">
        <f>D11-E11</f>
        <v>165510</v>
      </c>
    </row>
    <row r="12" spans="1:6" s="25" customFormat="1" ht="21" customHeight="1">
      <c r="A12" s="26"/>
      <c r="B12" s="25" t="s">
        <v>105</v>
      </c>
      <c r="C12" s="28"/>
      <c r="D12" s="29">
        <v>255000</v>
      </c>
      <c r="E12" s="29">
        <v>2860</v>
      </c>
      <c r="F12" s="29">
        <f>D12-E12</f>
        <v>252140</v>
      </c>
    </row>
    <row r="13" spans="1:6" s="25" customFormat="1" ht="21" customHeight="1">
      <c r="A13" s="26"/>
      <c r="B13" s="18" t="s">
        <v>221</v>
      </c>
      <c r="C13" s="28"/>
      <c r="D13" s="29">
        <v>60000</v>
      </c>
      <c r="E13" s="29"/>
      <c r="F13" s="29">
        <f>D13-E13</f>
        <v>60000</v>
      </c>
    </row>
    <row r="14" spans="1:6" s="25" customFormat="1" ht="21" customHeight="1">
      <c r="A14" s="26"/>
      <c r="B14" s="18" t="s">
        <v>222</v>
      </c>
      <c r="C14" s="28"/>
      <c r="D14" s="29"/>
      <c r="E14" s="29"/>
      <c r="F14" s="29"/>
    </row>
    <row r="15" spans="1:6" s="25" customFormat="1" ht="21" customHeight="1">
      <c r="A15" s="26"/>
      <c r="B15" s="27" t="s">
        <v>156</v>
      </c>
      <c r="C15" s="28"/>
      <c r="D15" s="30"/>
      <c r="E15" s="29"/>
      <c r="F15" s="29"/>
    </row>
    <row r="16" spans="1:6" s="25" customFormat="1" ht="21" customHeight="1">
      <c r="A16" s="31"/>
      <c r="B16" s="32" t="s">
        <v>104</v>
      </c>
      <c r="C16" s="33"/>
      <c r="D16" s="34">
        <v>128570</v>
      </c>
      <c r="E16" s="34">
        <v>128570</v>
      </c>
      <c r="F16" s="34">
        <f>D16-E16</f>
        <v>0</v>
      </c>
    </row>
    <row r="17" spans="1:6" s="25" customFormat="1" ht="21" customHeight="1" thickBot="1">
      <c r="A17" s="36"/>
      <c r="B17" s="18"/>
      <c r="D17" s="37">
        <f>SUM(D11:D16)</f>
        <v>618570</v>
      </c>
      <c r="E17" s="37">
        <f>SUM(E11:E16)</f>
        <v>140920</v>
      </c>
      <c r="F17" s="37">
        <f>D17-E17</f>
        <v>477650</v>
      </c>
    </row>
    <row r="18" spans="1:6" s="25" customFormat="1" ht="21" customHeight="1" thickTop="1">
      <c r="A18" s="36"/>
      <c r="B18" s="18"/>
      <c r="D18" s="38"/>
      <c r="E18" s="38"/>
      <c r="F18" s="38"/>
    </row>
    <row r="19" spans="1:6" s="25" customFormat="1" ht="21" customHeight="1">
      <c r="A19" s="36"/>
      <c r="B19" s="18"/>
      <c r="D19" s="38"/>
      <c r="E19" s="38"/>
      <c r="F19" s="38"/>
    </row>
    <row r="20" spans="1:6" s="25" customFormat="1" ht="21" customHeight="1">
      <c r="A20" s="36"/>
      <c r="B20" s="18"/>
      <c r="D20" s="38"/>
      <c r="E20" s="38"/>
      <c r="F20" s="38"/>
    </row>
    <row r="21" spans="1:6" s="25" customFormat="1" ht="21" customHeight="1">
      <c r="A21" s="36"/>
      <c r="B21" s="18"/>
      <c r="D21" s="38"/>
      <c r="E21" s="38"/>
      <c r="F21" s="38"/>
    </row>
    <row r="22" spans="1:6" s="25" customFormat="1" ht="21" customHeight="1">
      <c r="A22" s="36"/>
      <c r="B22" s="18"/>
      <c r="D22" s="38"/>
      <c r="E22" s="38"/>
      <c r="F22" s="38"/>
    </row>
    <row r="23" spans="1:6" s="25" customFormat="1" ht="21" customHeight="1">
      <c r="A23" s="36"/>
      <c r="B23" s="18"/>
      <c r="D23" s="38"/>
      <c r="E23" s="38"/>
      <c r="F23" s="38"/>
    </row>
    <row r="24" spans="1:6" s="25" customFormat="1" ht="21" customHeight="1">
      <c r="A24" s="36"/>
      <c r="B24" s="18"/>
      <c r="D24" s="38"/>
      <c r="E24" s="38"/>
      <c r="F24" s="38"/>
    </row>
    <row r="25" spans="1:6" s="25" customFormat="1" ht="21" customHeight="1">
      <c r="A25" s="36"/>
      <c r="B25" s="18"/>
      <c r="D25" s="38"/>
      <c r="E25" s="38"/>
      <c r="F25" s="38"/>
    </row>
    <row r="26" spans="1:6" s="25" customFormat="1" ht="21" customHeight="1">
      <c r="A26" s="36"/>
      <c r="B26" s="18"/>
      <c r="D26" s="38"/>
      <c r="E26" s="38"/>
      <c r="F26" s="38"/>
    </row>
    <row r="27" spans="1:6" s="25" customFormat="1" ht="21" customHeight="1">
      <c r="A27" s="36"/>
      <c r="B27" s="18"/>
      <c r="D27" s="38"/>
      <c r="E27" s="38"/>
      <c r="F27" s="38"/>
    </row>
    <row r="28" spans="1:6" s="25" customFormat="1" ht="21" customHeight="1">
      <c r="A28" s="36"/>
      <c r="B28" s="18"/>
      <c r="D28" s="38"/>
      <c r="E28" s="38"/>
      <c r="F28" s="38"/>
    </row>
    <row r="29" spans="1:6" s="25" customFormat="1" ht="21" customHeight="1">
      <c r="A29" s="36"/>
      <c r="B29" s="18"/>
      <c r="D29" s="38"/>
      <c r="E29" s="38"/>
      <c r="F29" s="38"/>
    </row>
    <row r="30" spans="1:6" s="25" customFormat="1" ht="21" customHeight="1">
      <c r="A30" s="36"/>
      <c r="B30" s="18"/>
      <c r="D30" s="38"/>
      <c r="E30" s="38"/>
      <c r="F30" s="38"/>
    </row>
    <row r="31" spans="1:6" s="25" customFormat="1" ht="21" customHeight="1">
      <c r="A31" s="36"/>
      <c r="B31" s="18"/>
      <c r="D31" s="38"/>
      <c r="E31" s="38"/>
      <c r="F31" s="38"/>
    </row>
    <row r="32" spans="1:6" s="25" customFormat="1" ht="21" customHeight="1">
      <c r="A32" s="36"/>
      <c r="B32" s="18"/>
      <c r="D32" s="38"/>
      <c r="E32" s="38"/>
      <c r="F32" s="38"/>
    </row>
    <row r="33" spans="1:6" s="25" customFormat="1" ht="21" customHeight="1">
      <c r="A33" s="36"/>
      <c r="B33" s="18"/>
      <c r="D33" s="38"/>
      <c r="E33" s="38"/>
      <c r="F33" s="38"/>
    </row>
    <row r="34" spans="1:6" s="25" customFormat="1" ht="21" customHeight="1">
      <c r="A34" s="36"/>
      <c r="B34" s="18"/>
      <c r="D34" s="38"/>
      <c r="E34" s="38"/>
      <c r="F34" s="38"/>
    </row>
    <row r="35" spans="1:6" s="25" customFormat="1" ht="21" customHeight="1">
      <c r="A35" s="36"/>
      <c r="B35" s="18"/>
      <c r="D35" s="38"/>
      <c r="E35" s="38"/>
      <c r="F35" s="38"/>
    </row>
    <row r="36" spans="1:6" s="25" customFormat="1" ht="21" customHeight="1">
      <c r="A36" s="36"/>
      <c r="B36" s="18"/>
      <c r="D36" s="38"/>
      <c r="E36" s="38"/>
      <c r="F36" s="38"/>
    </row>
    <row r="37" spans="1:6" s="25" customFormat="1" ht="21" customHeight="1">
      <c r="A37" s="36"/>
      <c r="B37" s="18"/>
      <c r="D37" s="38"/>
      <c r="E37" s="38"/>
      <c r="F37" s="38"/>
    </row>
    <row r="38" spans="1:6" s="25" customFormat="1" ht="21" customHeight="1">
      <c r="A38" s="36"/>
      <c r="B38" s="18"/>
      <c r="D38" s="38"/>
      <c r="E38" s="38"/>
      <c r="F38" s="38"/>
    </row>
    <row r="39" spans="1:6" s="25" customFormat="1" ht="21" customHeight="1">
      <c r="A39" s="455" t="s">
        <v>2</v>
      </c>
      <c r="B39" s="455"/>
      <c r="C39" s="455"/>
      <c r="D39" s="455"/>
      <c r="E39" s="455"/>
      <c r="F39" s="455"/>
    </row>
    <row r="40" spans="1:6" s="25" customFormat="1" ht="21" customHeight="1">
      <c r="A40" s="455" t="s">
        <v>63</v>
      </c>
      <c r="B40" s="455"/>
      <c r="C40" s="455"/>
      <c r="D40" s="455"/>
      <c r="E40" s="455"/>
      <c r="F40" s="455"/>
    </row>
    <row r="41" spans="1:6" s="25" customFormat="1" ht="21" customHeight="1">
      <c r="A41" s="455" t="str">
        <f>A3</f>
        <v>ตั้งแต่วันที่  1  ตุลาคม  2556  ถึงวันที่  30  พฤศจิกายน  2556</v>
      </c>
      <c r="B41" s="455"/>
      <c r="C41" s="455"/>
      <c r="D41" s="455"/>
      <c r="E41" s="455"/>
      <c r="F41" s="455"/>
    </row>
    <row r="42" spans="1:6" ht="21" customHeight="1">
      <c r="A42" s="468" t="s">
        <v>45</v>
      </c>
      <c r="B42" s="468"/>
      <c r="C42" s="468"/>
      <c r="D42" s="468"/>
      <c r="E42" s="468"/>
      <c r="F42" s="468"/>
    </row>
    <row r="43" spans="1:6" ht="21" customHeight="1">
      <c r="A43" s="21"/>
      <c r="B43" s="21"/>
      <c r="C43" s="21"/>
      <c r="D43" s="21"/>
      <c r="E43" s="21"/>
      <c r="F43" s="21"/>
    </row>
    <row r="44" spans="1:6" ht="21" customHeight="1">
      <c r="A44" s="465" t="s">
        <v>3</v>
      </c>
      <c r="B44" s="465"/>
      <c r="C44" s="465"/>
      <c r="D44" s="22" t="s">
        <v>4</v>
      </c>
      <c r="E44" s="22" t="s">
        <v>5</v>
      </c>
      <c r="F44" s="22" t="s">
        <v>4</v>
      </c>
    </row>
    <row r="45" spans="1:6" ht="21" customHeight="1">
      <c r="A45" s="466"/>
      <c r="B45" s="466"/>
      <c r="C45" s="466"/>
      <c r="D45" s="23" t="s">
        <v>6</v>
      </c>
      <c r="E45" s="23" t="s">
        <v>7</v>
      </c>
      <c r="F45" s="23" t="s">
        <v>8</v>
      </c>
    </row>
    <row r="46" spans="1:6" ht="22.5" customHeight="1">
      <c r="A46" s="452" t="s">
        <v>223</v>
      </c>
      <c r="B46" s="453"/>
      <c r="C46" s="454"/>
      <c r="D46" s="66"/>
      <c r="E46" s="66"/>
      <c r="F46" s="66"/>
    </row>
    <row r="47" spans="1:6" ht="21" customHeight="1">
      <c r="A47" s="39" t="s">
        <v>125</v>
      </c>
      <c r="B47" s="25"/>
      <c r="C47" s="40"/>
      <c r="D47" s="29"/>
      <c r="E47" s="29"/>
      <c r="F47" s="29"/>
    </row>
    <row r="48" spans="1:6" ht="21" customHeight="1">
      <c r="A48" s="39" t="s">
        <v>102</v>
      </c>
      <c r="B48" s="18"/>
      <c r="C48" s="28"/>
      <c r="D48" s="29"/>
      <c r="E48" s="29"/>
      <c r="F48" s="29"/>
    </row>
    <row r="49" spans="1:6" ht="21" customHeight="1">
      <c r="A49" s="26"/>
      <c r="B49" s="41" t="s">
        <v>157</v>
      </c>
      <c r="C49" s="28"/>
      <c r="D49" s="29"/>
      <c r="E49" s="29"/>
      <c r="F49" s="29"/>
    </row>
    <row r="50" spans="1:6" ht="21" customHeight="1">
      <c r="A50" s="42"/>
      <c r="B50" s="19" t="s">
        <v>108</v>
      </c>
      <c r="C50" s="20"/>
      <c r="D50" s="43">
        <v>468690</v>
      </c>
      <c r="E50" s="43">
        <v>28296</v>
      </c>
      <c r="F50" s="43">
        <f>D50-E50</f>
        <v>440394</v>
      </c>
    </row>
    <row r="51" spans="1:6" ht="21" customHeight="1">
      <c r="A51" s="42"/>
      <c r="B51" s="19" t="s">
        <v>106</v>
      </c>
      <c r="C51" s="20"/>
      <c r="D51" s="43">
        <v>38490</v>
      </c>
      <c r="E51" s="43">
        <v>2427</v>
      </c>
      <c r="F51" s="43">
        <f aca="true" t="shared" si="0" ref="F51:F86">D51-E51</f>
        <v>36063</v>
      </c>
    </row>
    <row r="52" spans="1:6" ht="21" customHeight="1">
      <c r="A52" s="42"/>
      <c r="B52" s="19" t="s">
        <v>109</v>
      </c>
      <c r="C52" s="20"/>
      <c r="D52" s="43">
        <v>38490</v>
      </c>
      <c r="E52" s="43">
        <v>2427</v>
      </c>
      <c r="F52" s="43">
        <f t="shared" si="0"/>
        <v>36063</v>
      </c>
    </row>
    <row r="53" spans="1:6" ht="21" customHeight="1">
      <c r="A53" s="42"/>
      <c r="B53" s="19" t="s">
        <v>224</v>
      </c>
      <c r="C53" s="20"/>
      <c r="D53" s="43">
        <v>75840</v>
      </c>
      <c r="E53" s="43"/>
      <c r="F53" s="43">
        <f t="shared" si="0"/>
        <v>75840</v>
      </c>
    </row>
    <row r="54" spans="1:6" ht="21" customHeight="1">
      <c r="A54" s="42"/>
      <c r="B54" s="19" t="s">
        <v>107</v>
      </c>
      <c r="C54" s="20"/>
      <c r="D54" s="43">
        <v>1047150</v>
      </c>
      <c r="E54" s="43">
        <v>119844</v>
      </c>
      <c r="F54" s="43">
        <f t="shared" si="0"/>
        <v>927306</v>
      </c>
    </row>
    <row r="55" spans="1:6" ht="21" customHeight="1">
      <c r="A55" s="42"/>
      <c r="B55" s="41" t="s">
        <v>158</v>
      </c>
      <c r="C55" s="20"/>
      <c r="D55" s="43"/>
      <c r="E55" s="43"/>
      <c r="F55" s="43"/>
    </row>
    <row r="56" spans="1:6" ht="21" customHeight="1">
      <c r="A56" s="42"/>
      <c r="B56" s="19" t="s">
        <v>113</v>
      </c>
      <c r="C56" s="20"/>
      <c r="D56" s="43">
        <v>1300640</v>
      </c>
      <c r="E56" s="43">
        <v>173500</v>
      </c>
      <c r="F56" s="43">
        <f t="shared" si="0"/>
        <v>1127140</v>
      </c>
    </row>
    <row r="57" spans="1:6" ht="21" customHeight="1">
      <c r="A57" s="42"/>
      <c r="B57" s="19" t="s">
        <v>272</v>
      </c>
      <c r="C57" s="20"/>
      <c r="D57" s="43"/>
      <c r="E57" s="43"/>
      <c r="F57" s="43"/>
    </row>
    <row r="58" spans="1:6" ht="21" customHeight="1">
      <c r="A58" s="42"/>
      <c r="B58" s="19" t="s">
        <v>16</v>
      </c>
      <c r="C58" s="20" t="s">
        <v>225</v>
      </c>
      <c r="D58" s="43">
        <v>218700</v>
      </c>
      <c r="E58" s="43">
        <v>10980</v>
      </c>
      <c r="F58" s="43">
        <f t="shared" si="0"/>
        <v>207720</v>
      </c>
    </row>
    <row r="59" spans="1:6" ht="21" customHeight="1">
      <c r="A59" s="42"/>
      <c r="C59" s="20" t="s">
        <v>226</v>
      </c>
      <c r="D59" s="43"/>
      <c r="E59" s="43"/>
      <c r="F59" s="43"/>
    </row>
    <row r="60" spans="1:6" ht="21" customHeight="1">
      <c r="A60" s="42"/>
      <c r="B60" s="19" t="s">
        <v>16</v>
      </c>
      <c r="C60" s="20" t="s">
        <v>116</v>
      </c>
      <c r="D60" s="43">
        <v>67200</v>
      </c>
      <c r="E60" s="43">
        <v>11200</v>
      </c>
      <c r="F60" s="43">
        <f t="shared" si="0"/>
        <v>56000</v>
      </c>
    </row>
    <row r="61" spans="1:6" ht="21" customHeight="1">
      <c r="A61" s="42"/>
      <c r="B61" s="19" t="s">
        <v>227</v>
      </c>
      <c r="C61" s="20"/>
      <c r="D61" s="43">
        <v>109200</v>
      </c>
      <c r="E61" s="43">
        <v>18200</v>
      </c>
      <c r="F61" s="43">
        <f t="shared" si="0"/>
        <v>91000</v>
      </c>
    </row>
    <row r="62" spans="1:6" ht="21" customHeight="1">
      <c r="A62" s="42"/>
      <c r="B62" s="19" t="s">
        <v>114</v>
      </c>
      <c r="C62" s="20"/>
      <c r="D62" s="43">
        <v>540600</v>
      </c>
      <c r="E62" s="43">
        <v>90100</v>
      </c>
      <c r="F62" s="43">
        <f t="shared" si="0"/>
        <v>450500</v>
      </c>
    </row>
    <row r="63" spans="1:6" ht="21" customHeight="1">
      <c r="A63" s="42"/>
      <c r="B63" s="19" t="s">
        <v>274</v>
      </c>
      <c r="C63" s="20"/>
      <c r="D63" s="43">
        <v>230160</v>
      </c>
      <c r="E63" s="43">
        <v>38360</v>
      </c>
      <c r="F63" s="43">
        <f t="shared" si="0"/>
        <v>191800</v>
      </c>
    </row>
    <row r="64" spans="1:6" ht="21" customHeight="1">
      <c r="A64" s="45" t="s">
        <v>115</v>
      </c>
      <c r="B64" s="46"/>
      <c r="C64" s="20"/>
      <c r="D64" s="43"/>
      <c r="E64" s="43"/>
      <c r="F64" s="43"/>
    </row>
    <row r="65" spans="1:6" ht="21" customHeight="1">
      <c r="A65" s="45"/>
      <c r="B65" s="41" t="s">
        <v>159</v>
      </c>
      <c r="C65" s="20"/>
      <c r="D65" s="43"/>
      <c r="E65" s="43"/>
      <c r="F65" s="43"/>
    </row>
    <row r="66" spans="1:6" ht="21" customHeight="1">
      <c r="A66" s="42"/>
      <c r="B66" s="19" t="s">
        <v>229</v>
      </c>
      <c r="C66" s="20"/>
      <c r="D66" s="47"/>
      <c r="E66" s="43"/>
      <c r="F66" s="43"/>
    </row>
    <row r="67" spans="1:6" ht="21" customHeight="1">
      <c r="A67" s="42"/>
      <c r="B67" s="19" t="s">
        <v>312</v>
      </c>
      <c r="C67" s="20"/>
      <c r="D67" s="47"/>
      <c r="E67" s="43"/>
      <c r="F67" s="43"/>
    </row>
    <row r="68" spans="1:6" ht="21" customHeight="1">
      <c r="A68" s="42"/>
      <c r="B68" s="19" t="s">
        <v>16</v>
      </c>
      <c r="C68" s="20" t="s">
        <v>230</v>
      </c>
      <c r="D68" s="43">
        <v>362610</v>
      </c>
      <c r="E68" s="43"/>
      <c r="F68" s="43">
        <f t="shared" si="0"/>
        <v>362610</v>
      </c>
    </row>
    <row r="69" spans="1:6" ht="21" customHeight="1">
      <c r="A69" s="42"/>
      <c r="C69" s="20" t="s">
        <v>231</v>
      </c>
      <c r="D69" s="43"/>
      <c r="E69" s="43"/>
      <c r="F69" s="43"/>
    </row>
    <row r="70" spans="1:6" ht="21" customHeight="1">
      <c r="A70" s="42"/>
      <c r="B70" s="19" t="s">
        <v>16</v>
      </c>
      <c r="C70" s="20" t="s">
        <v>232</v>
      </c>
      <c r="D70" s="43">
        <v>5000</v>
      </c>
      <c r="E70" s="43"/>
      <c r="F70" s="43">
        <f t="shared" si="0"/>
        <v>5000</v>
      </c>
    </row>
    <row r="71" spans="1:6" ht="21" customHeight="1">
      <c r="A71" s="42"/>
      <c r="C71" s="20" t="s">
        <v>233</v>
      </c>
      <c r="D71" s="43"/>
      <c r="E71" s="43"/>
      <c r="F71" s="43"/>
    </row>
    <row r="72" spans="1:6" ht="21" customHeight="1">
      <c r="A72" s="42"/>
      <c r="B72" s="19" t="s">
        <v>117</v>
      </c>
      <c r="C72" s="20"/>
      <c r="D72" s="43">
        <v>20000</v>
      </c>
      <c r="E72" s="43">
        <v>9840</v>
      </c>
      <c r="F72" s="43">
        <f t="shared" si="0"/>
        <v>10160</v>
      </c>
    </row>
    <row r="73" spans="1:6" ht="21" customHeight="1">
      <c r="A73" s="42"/>
      <c r="B73" s="19" t="s">
        <v>118</v>
      </c>
      <c r="C73" s="20"/>
      <c r="D73" s="43">
        <v>58800</v>
      </c>
      <c r="E73" s="43">
        <v>4800</v>
      </c>
      <c r="F73" s="43">
        <f t="shared" si="0"/>
        <v>54000</v>
      </c>
    </row>
    <row r="74" spans="1:6" ht="21" customHeight="1">
      <c r="A74" s="42"/>
      <c r="B74" s="19" t="s">
        <v>119</v>
      </c>
      <c r="C74" s="20"/>
      <c r="D74" s="43">
        <v>6000</v>
      </c>
      <c r="E74" s="43">
        <v>3639</v>
      </c>
      <c r="F74" s="43">
        <f t="shared" si="0"/>
        <v>2361</v>
      </c>
    </row>
    <row r="75" spans="1:6" ht="21" customHeight="1">
      <c r="A75" s="42"/>
      <c r="B75" s="19" t="s">
        <v>120</v>
      </c>
      <c r="C75" s="20"/>
      <c r="D75" s="43">
        <v>20000</v>
      </c>
      <c r="E75" s="43"/>
      <c r="F75" s="43">
        <f t="shared" si="0"/>
        <v>20000</v>
      </c>
    </row>
    <row r="76" spans="1:6" ht="21" customHeight="1">
      <c r="A76" s="49"/>
      <c r="B76" s="50"/>
      <c r="C76" s="50"/>
      <c r="D76" s="52"/>
      <c r="E76" s="74"/>
      <c r="F76" s="52"/>
    </row>
    <row r="77" spans="1:6" ht="21" customHeight="1">
      <c r="A77" s="73"/>
      <c r="B77" s="50"/>
      <c r="C77" s="50" t="s">
        <v>334</v>
      </c>
      <c r="D77" s="74"/>
      <c r="E77" s="74"/>
      <c r="F77" s="74"/>
    </row>
    <row r="78" spans="1:6" ht="21" customHeight="1">
      <c r="A78" s="467" t="s">
        <v>3</v>
      </c>
      <c r="B78" s="467"/>
      <c r="C78" s="467"/>
      <c r="D78" s="66" t="s">
        <v>4</v>
      </c>
      <c r="E78" s="66" t="s">
        <v>5</v>
      </c>
      <c r="F78" s="66" t="s">
        <v>4</v>
      </c>
    </row>
    <row r="79" spans="1:6" ht="21" customHeight="1">
      <c r="A79" s="466"/>
      <c r="B79" s="466"/>
      <c r="C79" s="466"/>
      <c r="D79" s="23" t="s">
        <v>6</v>
      </c>
      <c r="E79" s="23" t="s">
        <v>7</v>
      </c>
      <c r="F79" s="23" t="s">
        <v>8</v>
      </c>
    </row>
    <row r="80" spans="1:6" ht="21" customHeight="1">
      <c r="A80" s="42"/>
      <c r="B80" s="41" t="s">
        <v>9</v>
      </c>
      <c r="C80" s="20"/>
      <c r="D80" s="43"/>
      <c r="E80" s="48"/>
      <c r="F80" s="43"/>
    </row>
    <row r="81" spans="1:6" ht="21" customHeight="1">
      <c r="A81" s="42"/>
      <c r="B81" s="19" t="s">
        <v>164</v>
      </c>
      <c r="C81" s="20"/>
      <c r="D81" s="70">
        <v>280000</v>
      </c>
      <c r="E81" s="48">
        <v>50657</v>
      </c>
      <c r="F81" s="43">
        <f t="shared" si="0"/>
        <v>229343</v>
      </c>
    </row>
    <row r="82" spans="1:6" ht="21" customHeight="1">
      <c r="A82" s="42"/>
      <c r="B82" s="19" t="s">
        <v>121</v>
      </c>
      <c r="C82" s="20"/>
      <c r="D82" s="70"/>
      <c r="E82" s="48"/>
      <c r="F82" s="43"/>
    </row>
    <row r="83" spans="1:6" ht="21" customHeight="1">
      <c r="A83" s="42"/>
      <c r="B83" s="19" t="s">
        <v>16</v>
      </c>
      <c r="C83" s="20" t="s">
        <v>165</v>
      </c>
      <c r="D83" s="70">
        <v>25000</v>
      </c>
      <c r="E83" s="48">
        <v>2004</v>
      </c>
      <c r="F83" s="43">
        <f t="shared" si="0"/>
        <v>22996</v>
      </c>
    </row>
    <row r="84" spans="1:6" ht="21" customHeight="1">
      <c r="A84" s="42"/>
      <c r="B84" s="19" t="s">
        <v>16</v>
      </c>
      <c r="C84" s="20" t="s">
        <v>166</v>
      </c>
      <c r="D84" s="55">
        <v>15000</v>
      </c>
      <c r="E84" s="48">
        <v>1738</v>
      </c>
      <c r="F84" s="43">
        <f t="shared" si="0"/>
        <v>13262</v>
      </c>
    </row>
    <row r="85" spans="1:6" ht="21" customHeight="1">
      <c r="A85" s="42"/>
      <c r="B85" s="19" t="s">
        <v>16</v>
      </c>
      <c r="C85" s="20" t="s">
        <v>167</v>
      </c>
      <c r="D85" s="55">
        <v>30000</v>
      </c>
      <c r="E85" s="48"/>
      <c r="F85" s="43">
        <f t="shared" si="0"/>
        <v>30000</v>
      </c>
    </row>
    <row r="86" spans="1:6" ht="21" customHeight="1">
      <c r="A86" s="42"/>
      <c r="B86" s="19" t="s">
        <v>16</v>
      </c>
      <c r="C86" s="20" t="s">
        <v>326</v>
      </c>
      <c r="D86" s="55">
        <v>15000</v>
      </c>
      <c r="E86" s="48">
        <v>3712</v>
      </c>
      <c r="F86" s="43">
        <f t="shared" si="0"/>
        <v>11288</v>
      </c>
    </row>
    <row r="87" spans="1:6" ht="21" customHeight="1">
      <c r="A87" s="456" t="s">
        <v>234</v>
      </c>
      <c r="B87" s="457"/>
      <c r="C87" s="458"/>
      <c r="D87" s="67"/>
      <c r="E87" s="66"/>
      <c r="F87" s="66"/>
    </row>
    <row r="88" spans="1:6" ht="21" customHeight="1">
      <c r="A88" s="45" t="s">
        <v>144</v>
      </c>
      <c r="C88" s="20"/>
      <c r="E88" s="48"/>
      <c r="F88" s="43"/>
    </row>
    <row r="89" spans="1:6" ht="21" customHeight="1">
      <c r="A89" s="42"/>
      <c r="B89" s="19" t="s">
        <v>16</v>
      </c>
      <c r="C89" s="57" t="s">
        <v>168</v>
      </c>
      <c r="D89" s="55">
        <v>120000</v>
      </c>
      <c r="E89" s="48">
        <v>85860</v>
      </c>
      <c r="F89" s="43">
        <f>D89-E89</f>
        <v>34140</v>
      </c>
    </row>
    <row r="90" spans="1:6" ht="21" customHeight="1">
      <c r="A90" s="42"/>
      <c r="B90" s="19" t="s">
        <v>16</v>
      </c>
      <c r="C90" s="57" t="s">
        <v>162</v>
      </c>
      <c r="D90" s="55">
        <v>33000</v>
      </c>
      <c r="E90" s="48"/>
      <c r="F90" s="43">
        <f>D90-E90</f>
        <v>33000</v>
      </c>
    </row>
    <row r="91" spans="1:6" ht="21" customHeight="1">
      <c r="A91" s="42"/>
      <c r="B91" s="19" t="s">
        <v>16</v>
      </c>
      <c r="C91" s="57" t="s">
        <v>169</v>
      </c>
      <c r="D91" s="70">
        <v>30000</v>
      </c>
      <c r="E91" s="48"/>
      <c r="F91" s="43">
        <f>D91-E91</f>
        <v>30000</v>
      </c>
    </row>
    <row r="92" spans="1:6" ht="21" customHeight="1">
      <c r="A92" s="456" t="s">
        <v>223</v>
      </c>
      <c r="B92" s="457"/>
      <c r="C92" s="458"/>
      <c r="D92" s="70"/>
      <c r="E92" s="48"/>
      <c r="F92" s="43"/>
    </row>
    <row r="93" spans="1:6" ht="21" customHeight="1">
      <c r="A93" s="39" t="s">
        <v>125</v>
      </c>
      <c r="C93" s="57"/>
      <c r="D93" s="70"/>
      <c r="E93" s="48"/>
      <c r="F93" s="43"/>
    </row>
    <row r="94" spans="1:6" ht="21" customHeight="1">
      <c r="A94" s="42"/>
      <c r="B94" s="19" t="s">
        <v>235</v>
      </c>
      <c r="C94" s="20"/>
      <c r="D94" s="70"/>
      <c r="E94" s="48"/>
      <c r="F94" s="43"/>
    </row>
    <row r="95" spans="1:6" ht="21" customHeight="1">
      <c r="A95" s="42"/>
      <c r="B95" s="19" t="s">
        <v>236</v>
      </c>
      <c r="C95" s="20"/>
      <c r="D95" s="43"/>
      <c r="E95" s="48"/>
      <c r="F95" s="43"/>
    </row>
    <row r="96" spans="1:6" ht="21" customHeight="1">
      <c r="A96" s="42"/>
      <c r="B96" s="19" t="s">
        <v>16</v>
      </c>
      <c r="C96" s="20" t="s">
        <v>170</v>
      </c>
      <c r="D96" s="43">
        <v>5000</v>
      </c>
      <c r="E96" s="48"/>
      <c r="F96" s="43">
        <f aca="true" t="shared" si="1" ref="F96:F104">D96-E96</f>
        <v>5000</v>
      </c>
    </row>
    <row r="97" spans="1:6" ht="21" customHeight="1">
      <c r="A97" s="42"/>
      <c r="B97" s="19" t="s">
        <v>16</v>
      </c>
      <c r="C97" s="20" t="s">
        <v>171</v>
      </c>
      <c r="D97" s="43">
        <v>70000</v>
      </c>
      <c r="E97" s="48">
        <v>2240</v>
      </c>
      <c r="F97" s="43">
        <f t="shared" si="1"/>
        <v>67760</v>
      </c>
    </row>
    <row r="98" spans="1:6" ht="21" customHeight="1">
      <c r="A98" s="42"/>
      <c r="B98" s="19" t="s">
        <v>16</v>
      </c>
      <c r="C98" s="20" t="s">
        <v>172</v>
      </c>
      <c r="D98" s="43">
        <v>5000</v>
      </c>
      <c r="E98" s="48">
        <v>2000</v>
      </c>
      <c r="F98" s="43">
        <f t="shared" si="1"/>
        <v>3000</v>
      </c>
    </row>
    <row r="99" spans="1:6" ht="21" customHeight="1">
      <c r="A99" s="42"/>
      <c r="B99" s="19" t="s">
        <v>16</v>
      </c>
      <c r="C99" s="20" t="s">
        <v>173</v>
      </c>
      <c r="D99" s="43">
        <v>140000</v>
      </c>
      <c r="E99" s="48">
        <v>2178</v>
      </c>
      <c r="F99" s="43">
        <f t="shared" si="1"/>
        <v>137822</v>
      </c>
    </row>
    <row r="100" spans="1:6" ht="21" customHeight="1">
      <c r="A100" s="42"/>
      <c r="B100" s="19" t="s">
        <v>16</v>
      </c>
      <c r="C100" s="20" t="s">
        <v>174</v>
      </c>
      <c r="D100" s="43">
        <v>20000</v>
      </c>
      <c r="E100" s="48"/>
      <c r="F100" s="43">
        <f t="shared" si="1"/>
        <v>20000</v>
      </c>
    </row>
    <row r="101" spans="1:6" ht="21" customHeight="1">
      <c r="A101" s="42"/>
      <c r="B101" s="19" t="s">
        <v>16</v>
      </c>
      <c r="C101" s="20" t="s">
        <v>175</v>
      </c>
      <c r="D101" s="43">
        <v>20000</v>
      </c>
      <c r="E101" s="48"/>
      <c r="F101" s="43">
        <f t="shared" si="1"/>
        <v>20000</v>
      </c>
    </row>
    <row r="102" spans="1:6" ht="21" customHeight="1">
      <c r="A102" s="42"/>
      <c r="B102" s="19" t="s">
        <v>16</v>
      </c>
      <c r="C102" s="20" t="s">
        <v>176</v>
      </c>
      <c r="D102" s="43">
        <v>20000</v>
      </c>
      <c r="E102" s="48"/>
      <c r="F102" s="43">
        <f t="shared" si="1"/>
        <v>20000</v>
      </c>
    </row>
    <row r="103" spans="1:6" ht="21" customHeight="1">
      <c r="A103" s="42"/>
      <c r="B103" s="19" t="s">
        <v>16</v>
      </c>
      <c r="C103" s="20" t="s">
        <v>177</v>
      </c>
      <c r="D103" s="43">
        <v>170000</v>
      </c>
      <c r="E103" s="48">
        <v>159095</v>
      </c>
      <c r="F103" s="43">
        <f t="shared" si="1"/>
        <v>10905</v>
      </c>
    </row>
    <row r="104" spans="1:6" ht="21" customHeight="1">
      <c r="A104" s="42"/>
      <c r="B104" s="19" t="s">
        <v>16</v>
      </c>
      <c r="C104" s="20" t="s">
        <v>237</v>
      </c>
      <c r="D104" s="43">
        <v>100000</v>
      </c>
      <c r="E104" s="48"/>
      <c r="F104" s="43">
        <f t="shared" si="1"/>
        <v>100000</v>
      </c>
    </row>
    <row r="105" spans="1:6" ht="21" customHeight="1">
      <c r="A105" s="42"/>
      <c r="C105" s="20" t="s">
        <v>327</v>
      </c>
      <c r="D105" s="43"/>
      <c r="E105" s="48"/>
      <c r="F105" s="43"/>
    </row>
    <row r="106" spans="1:6" ht="21" customHeight="1">
      <c r="A106" s="42"/>
      <c r="C106" s="20" t="s">
        <v>328</v>
      </c>
      <c r="D106" s="43"/>
      <c r="E106" s="48"/>
      <c r="F106" s="43"/>
    </row>
    <row r="107" spans="1:6" ht="21" customHeight="1">
      <c r="A107" s="462" t="s">
        <v>238</v>
      </c>
      <c r="B107" s="455"/>
      <c r="C107" s="463"/>
      <c r="D107" s="43"/>
      <c r="E107" s="48"/>
      <c r="F107" s="43"/>
    </row>
    <row r="108" spans="1:6" ht="21" customHeight="1">
      <c r="A108" s="45" t="s">
        <v>149</v>
      </c>
      <c r="C108" s="20"/>
      <c r="D108" s="43"/>
      <c r="E108" s="48"/>
      <c r="F108" s="43"/>
    </row>
    <row r="109" spans="1:6" ht="21" customHeight="1">
      <c r="A109" s="42"/>
      <c r="B109" s="19" t="s">
        <v>16</v>
      </c>
      <c r="C109" s="20" t="s">
        <v>150</v>
      </c>
      <c r="D109" s="43">
        <v>54540</v>
      </c>
      <c r="E109" s="48"/>
      <c r="F109" s="43">
        <f>D109-E109</f>
        <v>54540</v>
      </c>
    </row>
    <row r="110" spans="1:6" ht="21" customHeight="1">
      <c r="A110" s="42"/>
      <c r="B110" s="19" t="s">
        <v>16</v>
      </c>
      <c r="C110" s="20" t="s">
        <v>239</v>
      </c>
      <c r="D110" s="43">
        <v>25000</v>
      </c>
      <c r="E110" s="48"/>
      <c r="F110" s="43">
        <f>D110-E110</f>
        <v>25000</v>
      </c>
    </row>
    <row r="111" spans="1:6" ht="21" customHeight="1">
      <c r="A111" s="42"/>
      <c r="C111" s="20" t="s">
        <v>240</v>
      </c>
      <c r="D111" s="43"/>
      <c r="E111" s="48"/>
      <c r="F111" s="43"/>
    </row>
    <row r="112" spans="1:6" ht="21" customHeight="1">
      <c r="A112" s="42"/>
      <c r="B112" s="19" t="s">
        <v>16</v>
      </c>
      <c r="C112" s="20" t="s">
        <v>241</v>
      </c>
      <c r="D112" s="43">
        <v>10000</v>
      </c>
      <c r="E112" s="48"/>
      <c r="F112" s="43">
        <f>D112-E112</f>
        <v>10000</v>
      </c>
    </row>
    <row r="113" spans="1:6" ht="21" customHeight="1">
      <c r="A113" s="42"/>
      <c r="C113" s="20" t="s">
        <v>242</v>
      </c>
      <c r="D113" s="43"/>
      <c r="E113" s="48"/>
      <c r="F113" s="43"/>
    </row>
    <row r="114" spans="1:6" ht="21" customHeight="1">
      <c r="A114" s="49"/>
      <c r="B114" s="50"/>
      <c r="C114" s="51"/>
      <c r="D114" s="52"/>
      <c r="E114" s="53"/>
      <c r="F114" s="52"/>
    </row>
    <row r="115" spans="1:6" ht="21" customHeight="1">
      <c r="A115" s="73"/>
      <c r="B115" s="50"/>
      <c r="C115" s="50" t="s">
        <v>335</v>
      </c>
      <c r="D115" s="74"/>
      <c r="E115" s="75"/>
      <c r="F115" s="74"/>
    </row>
    <row r="116" spans="1:6" ht="21" customHeight="1">
      <c r="A116" s="465" t="s">
        <v>3</v>
      </c>
      <c r="B116" s="465"/>
      <c r="C116" s="465"/>
      <c r="D116" s="66" t="s">
        <v>4</v>
      </c>
      <c r="E116" s="66" t="s">
        <v>5</v>
      </c>
      <c r="F116" s="66" t="s">
        <v>4</v>
      </c>
    </row>
    <row r="117" spans="1:6" ht="21" customHeight="1">
      <c r="A117" s="466"/>
      <c r="B117" s="466"/>
      <c r="C117" s="466"/>
      <c r="D117" s="23" t="s">
        <v>6</v>
      </c>
      <c r="E117" s="23" t="s">
        <v>7</v>
      </c>
      <c r="F117" s="23" t="s">
        <v>8</v>
      </c>
    </row>
    <row r="118" spans="1:6" ht="21" customHeight="1">
      <c r="A118" s="462" t="s">
        <v>243</v>
      </c>
      <c r="B118" s="455"/>
      <c r="C118" s="463"/>
      <c r="D118" s="43"/>
      <c r="E118" s="48"/>
      <c r="F118" s="43"/>
    </row>
    <row r="119" spans="1:6" ht="21" customHeight="1">
      <c r="A119" s="45" t="s">
        <v>244</v>
      </c>
      <c r="B119" s="133"/>
      <c r="C119" s="20"/>
      <c r="D119" s="43"/>
      <c r="E119" s="48"/>
      <c r="F119" s="43"/>
    </row>
    <row r="120" spans="1:6" ht="21" customHeight="1">
      <c r="A120" s="42"/>
      <c r="B120" s="19" t="s">
        <v>16</v>
      </c>
      <c r="C120" s="57" t="s">
        <v>178</v>
      </c>
      <c r="D120" s="43">
        <v>80000</v>
      </c>
      <c r="E120" s="48"/>
      <c r="F120" s="43">
        <f>D120-E120</f>
        <v>80000</v>
      </c>
    </row>
    <row r="121" spans="1:6" ht="21" customHeight="1">
      <c r="A121" s="462" t="s">
        <v>245</v>
      </c>
      <c r="B121" s="455"/>
      <c r="C121" s="463"/>
      <c r="D121" s="43"/>
      <c r="E121" s="48"/>
      <c r="F121" s="43"/>
    </row>
    <row r="122" spans="1:6" ht="21" customHeight="1">
      <c r="A122" s="45" t="s">
        <v>153</v>
      </c>
      <c r="C122" s="20"/>
      <c r="D122" s="43"/>
      <c r="E122" s="48"/>
      <c r="F122" s="43"/>
    </row>
    <row r="123" spans="1:6" ht="21" customHeight="1">
      <c r="A123" s="42"/>
      <c r="B123" s="19" t="s">
        <v>16</v>
      </c>
      <c r="C123" s="57" t="s">
        <v>179</v>
      </c>
      <c r="D123" s="43">
        <v>26000</v>
      </c>
      <c r="E123" s="48"/>
      <c r="F123" s="43">
        <f>D123-E123</f>
        <v>26000</v>
      </c>
    </row>
    <row r="124" spans="1:6" ht="21" customHeight="1">
      <c r="A124" s="462" t="s">
        <v>246</v>
      </c>
      <c r="B124" s="455"/>
      <c r="C124" s="463"/>
      <c r="D124" s="43"/>
      <c r="E124" s="48"/>
      <c r="F124" s="43"/>
    </row>
    <row r="125" spans="1:6" ht="21" customHeight="1">
      <c r="A125" s="45" t="s">
        <v>140</v>
      </c>
      <c r="C125" s="20"/>
      <c r="D125" s="43"/>
      <c r="E125" s="48"/>
      <c r="F125" s="43"/>
    </row>
    <row r="126" spans="1:6" ht="21" customHeight="1">
      <c r="A126" s="42"/>
      <c r="B126" s="19" t="s">
        <v>16</v>
      </c>
      <c r="C126" s="20" t="s">
        <v>180</v>
      </c>
      <c r="D126" s="43">
        <v>30000</v>
      </c>
      <c r="E126" s="48"/>
      <c r="F126" s="43">
        <f>D126-E126</f>
        <v>30000</v>
      </c>
    </row>
    <row r="127" spans="1:6" ht="21" customHeight="1">
      <c r="A127" s="42"/>
      <c r="B127" s="19" t="s">
        <v>16</v>
      </c>
      <c r="C127" s="20" t="s">
        <v>247</v>
      </c>
      <c r="D127" s="43">
        <v>70000</v>
      </c>
      <c r="E127" s="48"/>
      <c r="F127" s="43">
        <f>D127-E127</f>
        <v>70000</v>
      </c>
    </row>
    <row r="128" spans="1:6" ht="21" customHeight="1">
      <c r="A128" s="42"/>
      <c r="C128" s="20" t="s">
        <v>248</v>
      </c>
      <c r="D128" s="43"/>
      <c r="E128" s="48"/>
      <c r="F128" s="43"/>
    </row>
    <row r="129" spans="1:6" ht="21" customHeight="1">
      <c r="A129" s="42"/>
      <c r="B129" s="19" t="s">
        <v>16</v>
      </c>
      <c r="C129" s="20" t="s">
        <v>141</v>
      </c>
      <c r="D129" s="43">
        <v>10000</v>
      </c>
      <c r="E129" s="48"/>
      <c r="F129" s="43">
        <f>D129-E129</f>
        <v>10000</v>
      </c>
    </row>
    <row r="130" spans="1:6" ht="21" customHeight="1">
      <c r="A130" s="42"/>
      <c r="B130" s="19" t="s">
        <v>16</v>
      </c>
      <c r="C130" s="20" t="s">
        <v>249</v>
      </c>
      <c r="D130" s="43">
        <v>15000</v>
      </c>
      <c r="E130" s="48"/>
      <c r="F130" s="43">
        <f>D130-E130</f>
        <v>15000</v>
      </c>
    </row>
    <row r="131" spans="1:6" ht="21" customHeight="1">
      <c r="A131" s="42"/>
      <c r="C131" s="20" t="s">
        <v>250</v>
      </c>
      <c r="D131" s="43"/>
      <c r="E131" s="48"/>
      <c r="F131" s="43"/>
    </row>
    <row r="132" spans="1:6" ht="21" customHeight="1">
      <c r="A132" s="42"/>
      <c r="B132" s="19" t="s">
        <v>16</v>
      </c>
      <c r="C132" s="20" t="s">
        <v>251</v>
      </c>
      <c r="D132" s="43">
        <v>40000</v>
      </c>
      <c r="E132" s="48"/>
      <c r="F132" s="43">
        <f>D132-E132</f>
        <v>40000</v>
      </c>
    </row>
    <row r="133" spans="1:6" ht="21" customHeight="1">
      <c r="A133" s="42"/>
      <c r="C133" s="20" t="s">
        <v>252</v>
      </c>
      <c r="D133" s="43"/>
      <c r="E133" s="48"/>
      <c r="F133" s="43"/>
    </row>
    <row r="134" spans="1:6" ht="21" customHeight="1">
      <c r="A134" s="42"/>
      <c r="B134" s="19" t="s">
        <v>16</v>
      </c>
      <c r="C134" s="20" t="s">
        <v>253</v>
      </c>
      <c r="D134" s="43">
        <v>6000</v>
      </c>
      <c r="E134" s="48"/>
      <c r="F134" s="43">
        <f>D134-E134</f>
        <v>6000</v>
      </c>
    </row>
    <row r="135" spans="1:6" ht="21" customHeight="1">
      <c r="A135" s="42"/>
      <c r="C135" s="20" t="s">
        <v>254</v>
      </c>
      <c r="D135" s="43"/>
      <c r="E135" s="48"/>
      <c r="F135" s="43"/>
    </row>
    <row r="136" spans="1:6" ht="21" customHeight="1">
      <c r="A136" s="42"/>
      <c r="B136" s="19" t="s">
        <v>16</v>
      </c>
      <c r="C136" s="20" t="s">
        <v>142</v>
      </c>
      <c r="D136" s="43">
        <v>10000</v>
      </c>
      <c r="E136" s="48"/>
      <c r="F136" s="43">
        <f>D136-E136</f>
        <v>10000</v>
      </c>
    </row>
    <row r="137" spans="1:6" ht="21" customHeight="1">
      <c r="A137" s="462" t="s">
        <v>234</v>
      </c>
      <c r="B137" s="455"/>
      <c r="C137" s="463"/>
      <c r="D137" s="43"/>
      <c r="E137" s="48"/>
      <c r="F137" s="43"/>
    </row>
    <row r="138" spans="1:6" ht="21" customHeight="1">
      <c r="A138" s="45" t="s">
        <v>143</v>
      </c>
      <c r="C138" s="20"/>
      <c r="D138" s="43"/>
      <c r="E138" s="48"/>
      <c r="F138" s="43"/>
    </row>
    <row r="139" spans="1:6" ht="21" customHeight="1">
      <c r="A139" s="42"/>
      <c r="B139" s="19" t="s">
        <v>16</v>
      </c>
      <c r="C139" s="20" t="s">
        <v>255</v>
      </c>
      <c r="D139" s="43">
        <v>150000</v>
      </c>
      <c r="E139" s="48"/>
      <c r="F139" s="43">
        <f>D139-E139</f>
        <v>150000</v>
      </c>
    </row>
    <row r="140" spans="1:6" ht="21" customHeight="1">
      <c r="A140" s="42"/>
      <c r="C140" s="20" t="s">
        <v>256</v>
      </c>
      <c r="D140" s="43"/>
      <c r="E140" s="48"/>
      <c r="F140" s="43"/>
    </row>
    <row r="141" spans="1:6" ht="21" customHeight="1">
      <c r="A141" s="42"/>
      <c r="B141" s="19" t="s">
        <v>16</v>
      </c>
      <c r="C141" s="20" t="s">
        <v>219</v>
      </c>
      <c r="D141" s="43">
        <v>60000</v>
      </c>
      <c r="E141" s="48">
        <v>44654</v>
      </c>
      <c r="F141" s="43">
        <f>D141-E141</f>
        <v>15346</v>
      </c>
    </row>
    <row r="142" spans="1:6" ht="21" customHeight="1">
      <c r="A142" s="45" t="s">
        <v>144</v>
      </c>
      <c r="B142" s="130"/>
      <c r="C142" s="20"/>
      <c r="D142" s="43"/>
      <c r="E142" s="48"/>
      <c r="F142" s="43"/>
    </row>
    <row r="143" spans="1:6" ht="21" customHeight="1">
      <c r="A143" s="42"/>
      <c r="B143" s="19" t="s">
        <v>16</v>
      </c>
      <c r="C143" s="57" t="s">
        <v>181</v>
      </c>
      <c r="D143" s="43">
        <v>45000</v>
      </c>
      <c r="E143" s="48">
        <v>44891.26</v>
      </c>
      <c r="F143" s="43">
        <f>D143-E143</f>
        <v>108.73999999999796</v>
      </c>
    </row>
    <row r="144" spans="1:6" ht="21" customHeight="1">
      <c r="A144" s="42"/>
      <c r="B144" s="19" t="s">
        <v>16</v>
      </c>
      <c r="C144" s="57" t="s">
        <v>145</v>
      </c>
      <c r="D144" s="43">
        <v>10000</v>
      </c>
      <c r="E144" s="48"/>
      <c r="F144" s="43">
        <f>D144-E144</f>
        <v>10000</v>
      </c>
    </row>
    <row r="145" spans="1:6" ht="21" customHeight="1">
      <c r="A145" s="45" t="s">
        <v>146</v>
      </c>
      <c r="C145" s="20"/>
      <c r="D145" s="43"/>
      <c r="E145" s="48"/>
      <c r="F145" s="43"/>
    </row>
    <row r="146" spans="1:6" ht="21" customHeight="1">
      <c r="A146" s="42"/>
      <c r="B146" s="19" t="s">
        <v>16</v>
      </c>
      <c r="C146" s="20" t="s">
        <v>182</v>
      </c>
      <c r="D146" s="43">
        <v>250000</v>
      </c>
      <c r="E146" s="48"/>
      <c r="F146" s="43">
        <f>D146-E146</f>
        <v>250000</v>
      </c>
    </row>
    <row r="147" spans="1:6" ht="21" customHeight="1">
      <c r="A147" s="456" t="s">
        <v>223</v>
      </c>
      <c r="B147" s="457"/>
      <c r="C147" s="458"/>
      <c r="D147" s="43"/>
      <c r="E147" s="48"/>
      <c r="F147" s="43"/>
    </row>
    <row r="148" spans="1:6" ht="21" customHeight="1">
      <c r="A148" s="39" t="s">
        <v>125</v>
      </c>
      <c r="C148" s="57"/>
      <c r="D148" s="43"/>
      <c r="E148" s="48"/>
      <c r="F148" s="43"/>
    </row>
    <row r="149" spans="1:6" ht="21" customHeight="1">
      <c r="A149" s="39"/>
      <c r="B149" s="19" t="s">
        <v>314</v>
      </c>
      <c r="C149" s="57"/>
      <c r="D149" s="43">
        <v>90000</v>
      </c>
      <c r="E149" s="48">
        <v>31957.53</v>
      </c>
      <c r="F149" s="43">
        <f>D149-E149</f>
        <v>58042.47</v>
      </c>
    </row>
    <row r="150" spans="1:6" ht="21" customHeight="1">
      <c r="A150" s="39"/>
      <c r="C150" s="57"/>
      <c r="D150" s="43"/>
      <c r="E150" s="48"/>
      <c r="F150" s="43"/>
    </row>
    <row r="151" spans="1:6" ht="21" customHeight="1">
      <c r="A151" s="39"/>
      <c r="C151" s="57"/>
      <c r="D151" s="43"/>
      <c r="E151" s="48"/>
      <c r="F151" s="43"/>
    </row>
    <row r="152" spans="1:6" ht="21" customHeight="1">
      <c r="A152" s="134"/>
      <c r="B152" s="50"/>
      <c r="C152" s="135"/>
      <c r="D152" s="52"/>
      <c r="E152" s="53"/>
      <c r="F152" s="52"/>
    </row>
    <row r="153" spans="1:6" ht="21" customHeight="1">
      <c r="A153" s="137"/>
      <c r="B153" s="50"/>
      <c r="C153" s="50" t="s">
        <v>336</v>
      </c>
      <c r="D153" s="74"/>
      <c r="E153" s="75"/>
      <c r="F153" s="74"/>
    </row>
    <row r="154" spans="1:6" ht="21" customHeight="1">
      <c r="A154" s="467" t="s">
        <v>3</v>
      </c>
      <c r="B154" s="467"/>
      <c r="C154" s="467"/>
      <c r="D154" s="66" t="s">
        <v>4</v>
      </c>
      <c r="E154" s="66" t="s">
        <v>5</v>
      </c>
      <c r="F154" s="66" t="s">
        <v>4</v>
      </c>
    </row>
    <row r="155" spans="1:6" ht="21" customHeight="1">
      <c r="A155" s="466"/>
      <c r="B155" s="466"/>
      <c r="C155" s="466"/>
      <c r="D155" s="23" t="s">
        <v>6</v>
      </c>
      <c r="E155" s="23" t="s">
        <v>7</v>
      </c>
      <c r="F155" s="23" t="s">
        <v>8</v>
      </c>
    </row>
    <row r="156" spans="1:6" ht="21" customHeight="1">
      <c r="A156" s="462" t="s">
        <v>223</v>
      </c>
      <c r="B156" s="455"/>
      <c r="C156" s="463"/>
      <c r="D156" s="43"/>
      <c r="E156" s="48"/>
      <c r="F156" s="43"/>
    </row>
    <row r="157" spans="1:6" ht="21" customHeight="1">
      <c r="A157" s="39" t="s">
        <v>125</v>
      </c>
      <c r="C157" s="20"/>
      <c r="D157" s="43"/>
      <c r="E157" s="48"/>
      <c r="F157" s="43"/>
    </row>
    <row r="158" spans="1:6" ht="21" customHeight="1">
      <c r="A158" s="42"/>
      <c r="B158" s="44" t="s">
        <v>10</v>
      </c>
      <c r="C158" s="20"/>
      <c r="D158" s="43"/>
      <c r="E158" s="48"/>
      <c r="F158" s="43"/>
    </row>
    <row r="159" spans="1:6" ht="21" customHeight="1">
      <c r="A159" s="42"/>
      <c r="B159" s="19" t="s">
        <v>183</v>
      </c>
      <c r="C159" s="20"/>
      <c r="D159" s="43"/>
      <c r="E159" s="48"/>
      <c r="F159" s="43"/>
    </row>
    <row r="160" spans="1:6" ht="21" customHeight="1">
      <c r="A160" s="42"/>
      <c r="B160" s="19" t="s">
        <v>16</v>
      </c>
      <c r="C160" s="20" t="s">
        <v>183</v>
      </c>
      <c r="D160" s="48">
        <v>125000</v>
      </c>
      <c r="E160" s="48"/>
      <c r="F160" s="43">
        <f aca="true" t="shared" si="2" ref="F160:F171">D160-E160</f>
        <v>125000</v>
      </c>
    </row>
    <row r="161" spans="1:6" ht="21" customHeight="1">
      <c r="A161" s="42"/>
      <c r="B161" s="19" t="s">
        <v>16</v>
      </c>
      <c r="C161" s="20" t="s">
        <v>184</v>
      </c>
      <c r="D161" s="48">
        <v>5000</v>
      </c>
      <c r="E161" s="48">
        <v>715</v>
      </c>
      <c r="F161" s="43">
        <f t="shared" si="2"/>
        <v>4285</v>
      </c>
    </row>
    <row r="162" spans="1:6" ht="21" customHeight="1">
      <c r="A162" s="42"/>
      <c r="B162" s="19" t="s">
        <v>185</v>
      </c>
      <c r="C162" s="20"/>
      <c r="D162" s="48">
        <v>30000</v>
      </c>
      <c r="E162" s="48">
        <v>21203</v>
      </c>
      <c r="F162" s="43">
        <f t="shared" si="2"/>
        <v>8797</v>
      </c>
    </row>
    <row r="163" spans="1:6" ht="21" customHeight="1">
      <c r="A163" s="42"/>
      <c r="B163" s="19" t="s">
        <v>186</v>
      </c>
      <c r="C163" s="20"/>
      <c r="D163" s="48">
        <v>20000</v>
      </c>
      <c r="E163" s="48">
        <v>7180</v>
      </c>
      <c r="F163" s="43">
        <f t="shared" si="2"/>
        <v>12820</v>
      </c>
    </row>
    <row r="164" spans="1:6" ht="21" customHeight="1">
      <c r="A164" s="42"/>
      <c r="B164" s="19" t="s">
        <v>187</v>
      </c>
      <c r="C164" s="20"/>
      <c r="D164" s="43">
        <v>40000</v>
      </c>
      <c r="E164" s="48">
        <v>25727</v>
      </c>
      <c r="F164" s="43">
        <f t="shared" si="2"/>
        <v>14273</v>
      </c>
    </row>
    <row r="165" spans="1:6" ht="21" customHeight="1">
      <c r="A165" s="42"/>
      <c r="B165" s="19" t="s">
        <v>188</v>
      </c>
      <c r="C165" s="20"/>
      <c r="D165" s="43">
        <v>10000</v>
      </c>
      <c r="E165" s="48"/>
      <c r="F165" s="43">
        <f t="shared" si="2"/>
        <v>10000</v>
      </c>
    </row>
    <row r="166" spans="1:6" ht="21" customHeight="1">
      <c r="A166" s="42"/>
      <c r="B166" s="19" t="s">
        <v>189</v>
      </c>
      <c r="C166" s="20"/>
      <c r="D166" s="43">
        <v>80000</v>
      </c>
      <c r="E166" s="48">
        <v>7185.7</v>
      </c>
      <c r="F166" s="43">
        <f t="shared" si="2"/>
        <v>72814.3</v>
      </c>
    </row>
    <row r="167" spans="1:6" ht="21" customHeight="1">
      <c r="A167" s="42"/>
      <c r="B167" s="19" t="s">
        <v>190</v>
      </c>
      <c r="C167" s="20"/>
      <c r="D167" s="43">
        <v>20000</v>
      </c>
      <c r="E167" s="48"/>
      <c r="F167" s="43">
        <f t="shared" si="2"/>
        <v>20000</v>
      </c>
    </row>
    <row r="168" spans="1:6" ht="21" customHeight="1">
      <c r="A168" s="42"/>
      <c r="B168" s="19" t="s">
        <v>191</v>
      </c>
      <c r="C168" s="20"/>
      <c r="D168" s="43">
        <v>5000</v>
      </c>
      <c r="E168" s="48"/>
      <c r="F168" s="43">
        <f t="shared" si="2"/>
        <v>5000</v>
      </c>
    </row>
    <row r="169" spans="1:6" ht="21" customHeight="1">
      <c r="A169" s="42"/>
      <c r="B169" s="19" t="s">
        <v>192</v>
      </c>
      <c r="C169" s="20"/>
      <c r="D169" s="43">
        <v>80000</v>
      </c>
      <c r="E169" s="48"/>
      <c r="F169" s="43">
        <f t="shared" si="2"/>
        <v>80000</v>
      </c>
    </row>
    <row r="170" spans="1:6" ht="21" customHeight="1">
      <c r="A170" s="42"/>
      <c r="B170" s="19" t="s">
        <v>193</v>
      </c>
      <c r="C170" s="20"/>
      <c r="D170" s="43">
        <v>30000</v>
      </c>
      <c r="E170" s="48"/>
      <c r="F170" s="43">
        <f t="shared" si="2"/>
        <v>30000</v>
      </c>
    </row>
    <row r="171" spans="1:6" ht="21" customHeight="1">
      <c r="A171" s="42"/>
      <c r="B171" s="19" t="s">
        <v>329</v>
      </c>
      <c r="C171" s="20"/>
      <c r="D171" s="43">
        <v>10000</v>
      </c>
      <c r="E171" s="48"/>
      <c r="F171" s="43">
        <f t="shared" si="2"/>
        <v>10000</v>
      </c>
    </row>
    <row r="172" spans="1:6" ht="21" customHeight="1">
      <c r="A172" s="462" t="s">
        <v>243</v>
      </c>
      <c r="B172" s="455"/>
      <c r="C172" s="463"/>
      <c r="D172" s="43"/>
      <c r="E172" s="48"/>
      <c r="F172" s="43"/>
    </row>
    <row r="173" spans="1:6" ht="21" customHeight="1">
      <c r="A173" s="45" t="s">
        <v>244</v>
      </c>
      <c r="C173" s="20"/>
      <c r="D173" s="47"/>
      <c r="E173" s="48"/>
      <c r="F173" s="43"/>
    </row>
    <row r="174" spans="1:6" ht="21" customHeight="1">
      <c r="A174" s="42" t="s">
        <v>16</v>
      </c>
      <c r="B174" s="19" t="s">
        <v>152</v>
      </c>
      <c r="C174" s="20"/>
      <c r="D174" s="43">
        <v>180180</v>
      </c>
      <c r="E174" s="48"/>
      <c r="F174" s="43">
        <f>D174-E174</f>
        <v>180180</v>
      </c>
    </row>
    <row r="175" spans="1:6" ht="21" customHeight="1">
      <c r="A175" s="462" t="s">
        <v>223</v>
      </c>
      <c r="B175" s="455"/>
      <c r="C175" s="463"/>
      <c r="D175" s="43"/>
      <c r="E175" s="48"/>
      <c r="F175" s="43"/>
    </row>
    <row r="176" spans="1:6" ht="21" customHeight="1">
      <c r="A176" s="45" t="s">
        <v>125</v>
      </c>
      <c r="B176" s="35"/>
      <c r="C176" s="68"/>
      <c r="D176" s="43"/>
      <c r="E176" s="48"/>
      <c r="F176" s="43"/>
    </row>
    <row r="177" spans="1:6" ht="21" customHeight="1">
      <c r="A177" s="42"/>
      <c r="B177" s="44" t="s">
        <v>11</v>
      </c>
      <c r="C177" s="20"/>
      <c r="D177" s="43"/>
      <c r="E177" s="48"/>
      <c r="F177" s="43"/>
    </row>
    <row r="178" spans="1:6" ht="21" customHeight="1">
      <c r="A178" s="42"/>
      <c r="B178" s="19" t="s">
        <v>195</v>
      </c>
      <c r="C178" s="20"/>
      <c r="D178" s="43"/>
      <c r="E178" s="48"/>
      <c r="F178" s="43"/>
    </row>
    <row r="179" spans="1:6" ht="21" customHeight="1">
      <c r="A179" s="42"/>
      <c r="B179" s="19" t="s">
        <v>16</v>
      </c>
      <c r="C179" s="20" t="s">
        <v>257</v>
      </c>
      <c r="D179" s="43">
        <v>140000</v>
      </c>
      <c r="E179" s="48">
        <v>25620.55</v>
      </c>
      <c r="F179" s="43">
        <f>D179-E179</f>
        <v>114379.45</v>
      </c>
    </row>
    <row r="180" spans="1:6" ht="21" customHeight="1">
      <c r="A180" s="42"/>
      <c r="C180" s="20" t="s">
        <v>258</v>
      </c>
      <c r="D180" s="43"/>
      <c r="E180" s="48"/>
      <c r="F180" s="43"/>
    </row>
    <row r="181" spans="1:6" ht="21" customHeight="1">
      <c r="A181" s="462" t="s">
        <v>259</v>
      </c>
      <c r="B181" s="455"/>
      <c r="C181" s="463"/>
      <c r="D181" s="43"/>
      <c r="E181" s="48"/>
      <c r="F181" s="43"/>
    </row>
    <row r="182" spans="1:6" ht="21" customHeight="1">
      <c r="A182" s="45" t="s">
        <v>147</v>
      </c>
      <c r="C182" s="20"/>
      <c r="D182" s="43"/>
      <c r="E182" s="48"/>
      <c r="F182" s="43"/>
    </row>
    <row r="183" spans="1:6" ht="21" customHeight="1">
      <c r="A183" s="42"/>
      <c r="B183" s="19" t="s">
        <v>16</v>
      </c>
      <c r="C183" s="20" t="s">
        <v>196</v>
      </c>
      <c r="D183" s="43">
        <v>400000</v>
      </c>
      <c r="E183" s="48">
        <v>69315.74</v>
      </c>
      <c r="F183" s="43">
        <f>D183-E183</f>
        <v>330684.26</v>
      </c>
    </row>
    <row r="184" spans="1:6" ht="21" customHeight="1">
      <c r="A184" s="462" t="s">
        <v>223</v>
      </c>
      <c r="B184" s="455"/>
      <c r="C184" s="463"/>
      <c r="D184" s="43"/>
      <c r="E184" s="48"/>
      <c r="F184" s="43"/>
    </row>
    <row r="185" spans="1:6" ht="21" customHeight="1">
      <c r="A185" s="39" t="s">
        <v>125</v>
      </c>
      <c r="C185" s="20"/>
      <c r="D185" s="43"/>
      <c r="E185" s="48"/>
      <c r="F185" s="43"/>
    </row>
    <row r="186" spans="1:6" ht="21" customHeight="1">
      <c r="A186" s="42"/>
      <c r="B186" s="19" t="s">
        <v>260</v>
      </c>
      <c r="C186" s="20"/>
      <c r="D186" s="43">
        <v>30000</v>
      </c>
      <c r="E186" s="48">
        <v>440.84</v>
      </c>
      <c r="F186" s="43">
        <f>D186-E186</f>
        <v>29559.16</v>
      </c>
    </row>
    <row r="187" spans="1:6" ht="21" customHeight="1">
      <c r="A187" s="42"/>
      <c r="B187" s="19" t="s">
        <v>261</v>
      </c>
      <c r="C187" s="20"/>
      <c r="D187" s="43">
        <v>10000</v>
      </c>
      <c r="E187" s="48">
        <v>895.5</v>
      </c>
      <c r="F187" s="43">
        <f>D187-E187</f>
        <v>9104.5</v>
      </c>
    </row>
    <row r="188" spans="1:6" ht="21" customHeight="1">
      <c r="A188" s="42"/>
      <c r="B188" s="19" t="s">
        <v>262</v>
      </c>
      <c r="C188" s="20"/>
      <c r="D188" s="43">
        <v>1500</v>
      </c>
      <c r="E188" s="56"/>
      <c r="F188" s="43">
        <f>D188-E188</f>
        <v>1500</v>
      </c>
    </row>
    <row r="189" spans="1:6" ht="21" customHeight="1">
      <c r="A189" s="42"/>
      <c r="B189" s="19" t="s">
        <v>197</v>
      </c>
      <c r="C189" s="20"/>
      <c r="D189" s="70">
        <v>90000</v>
      </c>
      <c r="E189" s="56"/>
      <c r="F189" s="43">
        <f>D189-E189</f>
        <v>90000</v>
      </c>
    </row>
    <row r="190" spans="1:6" ht="21" customHeight="1">
      <c r="A190" s="49"/>
      <c r="B190" s="50"/>
      <c r="C190" s="51"/>
      <c r="D190" s="136"/>
      <c r="E190" s="75"/>
      <c r="F190" s="52"/>
    </row>
    <row r="191" spans="1:6" ht="21" customHeight="1">
      <c r="A191" s="73"/>
      <c r="B191" s="50"/>
      <c r="C191" s="50" t="s">
        <v>337</v>
      </c>
      <c r="D191" s="74"/>
      <c r="E191" s="75"/>
      <c r="F191" s="74"/>
    </row>
    <row r="192" spans="1:6" ht="21" customHeight="1">
      <c r="A192" s="467" t="s">
        <v>3</v>
      </c>
      <c r="B192" s="467"/>
      <c r="C192" s="467"/>
      <c r="D192" s="66" t="s">
        <v>4</v>
      </c>
      <c r="E192" s="66" t="s">
        <v>5</v>
      </c>
      <c r="F192" s="66" t="s">
        <v>4</v>
      </c>
    </row>
    <row r="193" spans="1:6" ht="21" customHeight="1">
      <c r="A193" s="466"/>
      <c r="B193" s="466"/>
      <c r="C193" s="466"/>
      <c r="D193" s="23" t="s">
        <v>6</v>
      </c>
      <c r="E193" s="23" t="s">
        <v>7</v>
      </c>
      <c r="F193" s="23" t="s">
        <v>8</v>
      </c>
    </row>
    <row r="194" spans="1:6" ht="21" customHeight="1">
      <c r="A194" s="456" t="s">
        <v>223</v>
      </c>
      <c r="B194" s="457"/>
      <c r="C194" s="458"/>
      <c r="D194" s="43"/>
      <c r="E194" s="48"/>
      <c r="F194" s="43"/>
    </row>
    <row r="195" spans="1:6" ht="21" customHeight="1">
      <c r="A195" s="45" t="s">
        <v>330</v>
      </c>
      <c r="C195" s="20"/>
      <c r="D195" s="43"/>
      <c r="E195" s="48"/>
      <c r="F195" s="43"/>
    </row>
    <row r="196" spans="1:6" ht="21" customHeight="1">
      <c r="A196" s="459" t="s">
        <v>163</v>
      </c>
      <c r="B196" s="460"/>
      <c r="C196" s="461"/>
      <c r="D196" s="43"/>
      <c r="E196" s="48"/>
      <c r="F196" s="43"/>
    </row>
    <row r="197" spans="1:6" ht="21" customHeight="1">
      <c r="A197" s="42"/>
      <c r="B197" s="41" t="s">
        <v>14</v>
      </c>
      <c r="C197" s="20"/>
      <c r="D197" s="43"/>
      <c r="E197" s="48"/>
      <c r="F197" s="43"/>
    </row>
    <row r="198" spans="1:6" ht="21" customHeight="1">
      <c r="A198" s="42"/>
      <c r="B198" s="19" t="s">
        <v>268</v>
      </c>
      <c r="C198" s="20"/>
      <c r="D198" s="43">
        <v>25000</v>
      </c>
      <c r="E198" s="48"/>
      <c r="F198" s="43">
        <f>D198-E198</f>
        <v>25000</v>
      </c>
    </row>
    <row r="199" spans="1:6" ht="21" customHeight="1">
      <c r="A199" s="42"/>
      <c r="B199" s="19" t="s">
        <v>269</v>
      </c>
      <c r="C199" s="20"/>
      <c r="D199" s="43"/>
      <c r="E199" s="48"/>
      <c r="F199" s="43"/>
    </row>
    <row r="200" spans="1:6" ht="21" customHeight="1">
      <c r="A200" s="462" t="s">
        <v>243</v>
      </c>
      <c r="B200" s="455"/>
      <c r="C200" s="463"/>
      <c r="D200" s="43"/>
      <c r="E200" s="48"/>
      <c r="F200" s="43"/>
    </row>
    <row r="201" spans="1:6" ht="21" customHeight="1">
      <c r="A201" s="464" t="s">
        <v>151</v>
      </c>
      <c r="B201" s="447"/>
      <c r="C201" s="448"/>
      <c r="D201" s="43"/>
      <c r="E201" s="48"/>
      <c r="F201" s="43"/>
    </row>
    <row r="202" spans="1:6" ht="21" customHeight="1">
      <c r="A202" s="45" t="s">
        <v>135</v>
      </c>
      <c r="C202" s="20"/>
      <c r="D202" s="43"/>
      <c r="E202" s="48"/>
      <c r="F202" s="43"/>
    </row>
    <row r="203" spans="1:6" ht="21" customHeight="1">
      <c r="A203" s="42"/>
      <c r="B203" s="41" t="s">
        <v>12</v>
      </c>
      <c r="C203" s="20"/>
      <c r="D203" s="43"/>
      <c r="E203" s="48"/>
      <c r="F203" s="43"/>
    </row>
    <row r="204" spans="1:6" ht="21" customHeight="1">
      <c r="A204" s="42"/>
      <c r="B204" s="41" t="s">
        <v>333</v>
      </c>
      <c r="D204" s="43"/>
      <c r="E204" s="48"/>
      <c r="F204" s="43"/>
    </row>
    <row r="205" spans="1:6" ht="21" customHeight="1">
      <c r="A205" s="42"/>
      <c r="B205" s="19" t="s">
        <v>16</v>
      </c>
      <c r="C205" s="19" t="s">
        <v>270</v>
      </c>
      <c r="D205" s="43">
        <v>20000</v>
      </c>
      <c r="E205" s="48"/>
      <c r="F205" s="43">
        <f>D205-E205</f>
        <v>20000</v>
      </c>
    </row>
    <row r="206" spans="1:6" ht="21" customHeight="1">
      <c r="A206" s="42"/>
      <c r="C206" s="19" t="s">
        <v>271</v>
      </c>
      <c r="D206" s="43"/>
      <c r="E206" s="48"/>
      <c r="F206" s="43"/>
    </row>
    <row r="207" spans="1:6" ht="21" customHeight="1">
      <c r="A207" s="45" t="s">
        <v>143</v>
      </c>
      <c r="C207" s="20"/>
      <c r="D207" s="43"/>
      <c r="E207" s="48"/>
      <c r="F207" s="43"/>
    </row>
    <row r="208" spans="1:6" ht="21" customHeight="1">
      <c r="A208" s="42"/>
      <c r="B208" s="19" t="s">
        <v>16</v>
      </c>
      <c r="C208" s="20" t="s">
        <v>332</v>
      </c>
      <c r="D208" s="43">
        <v>35000</v>
      </c>
      <c r="E208" s="48"/>
      <c r="F208" s="43">
        <f>D208-E208</f>
        <v>35000</v>
      </c>
    </row>
    <row r="209" spans="1:6" ht="21" customHeight="1">
      <c r="A209" s="42"/>
      <c r="C209" s="20" t="s">
        <v>331</v>
      </c>
      <c r="D209" s="43"/>
      <c r="E209" s="48"/>
      <c r="F209" s="43"/>
    </row>
    <row r="210" spans="1:6" ht="21" customHeight="1">
      <c r="A210" s="42"/>
      <c r="B210" s="41" t="s">
        <v>136</v>
      </c>
      <c r="C210" s="20"/>
      <c r="D210" s="43"/>
      <c r="E210" s="48"/>
      <c r="F210" s="43"/>
    </row>
    <row r="211" spans="1:6" ht="21" customHeight="1">
      <c r="A211" s="45" t="s">
        <v>151</v>
      </c>
      <c r="C211" s="20"/>
      <c r="D211" s="43"/>
      <c r="E211" s="48"/>
      <c r="F211" s="43"/>
    </row>
    <row r="212" spans="1:6" ht="21" customHeight="1">
      <c r="A212" s="42"/>
      <c r="B212" s="19" t="s">
        <v>16</v>
      </c>
      <c r="C212" s="57" t="s">
        <v>199</v>
      </c>
      <c r="D212" s="43">
        <v>396000</v>
      </c>
      <c r="E212" s="48">
        <v>192000</v>
      </c>
      <c r="F212" s="43">
        <f>D212-E212</f>
        <v>204000</v>
      </c>
    </row>
    <row r="213" spans="1:6" ht="21" customHeight="1">
      <c r="A213" s="45" t="s">
        <v>153</v>
      </c>
      <c r="C213" s="20"/>
      <c r="D213" s="43"/>
      <c r="E213" s="48"/>
      <c r="F213" s="43"/>
    </row>
    <row r="214" spans="1:6" ht="21" customHeight="1">
      <c r="A214" s="42"/>
      <c r="B214" s="19" t="s">
        <v>16</v>
      </c>
      <c r="C214" s="57" t="s">
        <v>200</v>
      </c>
      <c r="D214" s="43">
        <v>60000</v>
      </c>
      <c r="E214" s="48"/>
      <c r="F214" s="43">
        <f>D214-E214</f>
        <v>60000</v>
      </c>
    </row>
    <row r="215" spans="1:6" ht="21" customHeight="1">
      <c r="A215" s="58" t="s">
        <v>154</v>
      </c>
      <c r="C215" s="20"/>
      <c r="D215" s="43"/>
      <c r="E215" s="48"/>
      <c r="F215" s="43"/>
    </row>
    <row r="216" spans="1:6" ht="21" customHeight="1">
      <c r="A216" s="42"/>
      <c r="B216" s="19" t="s">
        <v>16</v>
      </c>
      <c r="C216" s="57" t="s">
        <v>201</v>
      </c>
      <c r="D216" s="43">
        <v>8000</v>
      </c>
      <c r="E216" s="48"/>
      <c r="F216" s="43">
        <f>D216-E216</f>
        <v>8000</v>
      </c>
    </row>
    <row r="217" spans="1:6" ht="21" customHeight="1">
      <c r="A217" s="45" t="s">
        <v>140</v>
      </c>
      <c r="C217" s="20"/>
      <c r="D217" s="43"/>
      <c r="E217" s="48"/>
      <c r="F217" s="43"/>
    </row>
    <row r="218" spans="1:6" ht="21" customHeight="1">
      <c r="A218" s="42"/>
      <c r="B218" s="19" t="s">
        <v>16</v>
      </c>
      <c r="C218" s="20" t="s">
        <v>202</v>
      </c>
      <c r="D218" s="55">
        <v>30000</v>
      </c>
      <c r="E218" s="48"/>
      <c r="F218" s="43">
        <f>D218-E218</f>
        <v>30000</v>
      </c>
    </row>
    <row r="219" spans="1:6" ht="21" customHeight="1">
      <c r="A219" s="42"/>
      <c r="B219" s="19" t="s">
        <v>16</v>
      </c>
      <c r="C219" s="20" t="s">
        <v>203</v>
      </c>
      <c r="D219" s="55">
        <v>40000</v>
      </c>
      <c r="E219" s="48"/>
      <c r="F219" s="43">
        <f>D219-E219</f>
        <v>40000</v>
      </c>
    </row>
    <row r="220" spans="1:6" ht="21" customHeight="1">
      <c r="A220" s="45" t="s">
        <v>143</v>
      </c>
      <c r="C220" s="20"/>
      <c r="E220" s="48"/>
      <c r="F220" s="43"/>
    </row>
    <row r="221" spans="1:6" ht="21" customHeight="1">
      <c r="A221" s="42"/>
      <c r="B221" s="19" t="s">
        <v>16</v>
      </c>
      <c r="C221" s="20" t="s">
        <v>204</v>
      </c>
      <c r="D221" s="55">
        <v>250000</v>
      </c>
      <c r="E221" s="48"/>
      <c r="F221" s="43">
        <f>D221-E221</f>
        <v>250000</v>
      </c>
    </row>
    <row r="222" spans="1:6" ht="21" customHeight="1">
      <c r="A222" s="45" t="s">
        <v>144</v>
      </c>
      <c r="C222" s="20"/>
      <c r="E222" s="48"/>
      <c r="F222" s="43"/>
    </row>
    <row r="223" spans="1:6" ht="21" customHeight="1">
      <c r="A223" s="42"/>
      <c r="B223" s="19" t="s">
        <v>16</v>
      </c>
      <c r="C223" s="20" t="s">
        <v>205</v>
      </c>
      <c r="D223" s="55">
        <v>20000</v>
      </c>
      <c r="E223" s="48">
        <v>20000</v>
      </c>
      <c r="F223" s="43">
        <f>D223-E223</f>
        <v>0</v>
      </c>
    </row>
    <row r="224" spans="1:6" ht="21" customHeight="1">
      <c r="A224" s="42"/>
      <c r="B224" s="19" t="s">
        <v>16</v>
      </c>
      <c r="C224" s="20" t="s">
        <v>206</v>
      </c>
      <c r="D224" s="55">
        <v>20000</v>
      </c>
      <c r="E224" s="48"/>
      <c r="F224" s="43">
        <f>D224-E224</f>
        <v>20000</v>
      </c>
    </row>
    <row r="225" spans="1:6" ht="21" customHeight="1">
      <c r="A225" s="42"/>
      <c r="B225" s="19" t="s">
        <v>16</v>
      </c>
      <c r="C225" s="20" t="s">
        <v>207</v>
      </c>
      <c r="D225" s="55">
        <v>3000</v>
      </c>
      <c r="E225" s="48"/>
      <c r="F225" s="43">
        <f>D225-E225</f>
        <v>3000</v>
      </c>
    </row>
    <row r="226" spans="1:6" ht="21" customHeight="1">
      <c r="A226" s="42"/>
      <c r="C226" s="20"/>
      <c r="E226" s="48"/>
      <c r="F226" s="43"/>
    </row>
    <row r="227" spans="1:6" ht="21" customHeight="1">
      <c r="A227" s="42"/>
      <c r="C227" s="20"/>
      <c r="E227" s="48"/>
      <c r="F227" s="43"/>
    </row>
    <row r="228" spans="1:6" ht="21" customHeight="1">
      <c r="A228" s="49"/>
      <c r="B228" s="50"/>
      <c r="C228" s="51"/>
      <c r="D228" s="74"/>
      <c r="E228" s="53"/>
      <c r="F228" s="52"/>
    </row>
    <row r="229" spans="1:6" ht="21" customHeight="1">
      <c r="A229" s="73"/>
      <c r="B229" s="50"/>
      <c r="C229" s="50" t="s">
        <v>338</v>
      </c>
      <c r="D229" s="74"/>
      <c r="E229" s="75"/>
      <c r="F229" s="74"/>
    </row>
    <row r="230" spans="1:6" ht="21" customHeight="1">
      <c r="A230" s="467" t="s">
        <v>3</v>
      </c>
      <c r="B230" s="467"/>
      <c r="C230" s="467"/>
      <c r="D230" s="66" t="s">
        <v>4</v>
      </c>
      <c r="E230" s="66" t="s">
        <v>5</v>
      </c>
      <c r="F230" s="66" t="s">
        <v>4</v>
      </c>
    </row>
    <row r="231" spans="1:6" ht="21" customHeight="1">
      <c r="A231" s="466"/>
      <c r="B231" s="466"/>
      <c r="C231" s="466"/>
      <c r="D231" s="23" t="s">
        <v>6</v>
      </c>
      <c r="E231" s="23" t="s">
        <v>7</v>
      </c>
      <c r="F231" s="23" t="s">
        <v>8</v>
      </c>
    </row>
    <row r="232" spans="1:6" ht="21" customHeight="1">
      <c r="A232" s="456" t="s">
        <v>223</v>
      </c>
      <c r="B232" s="457"/>
      <c r="C232" s="458"/>
      <c r="E232" s="48"/>
      <c r="F232" s="43"/>
    </row>
    <row r="233" spans="1:6" ht="21" customHeight="1">
      <c r="A233" s="45" t="s">
        <v>122</v>
      </c>
      <c r="C233" s="20"/>
      <c r="D233" s="70"/>
      <c r="E233" s="71"/>
      <c r="F233" s="43"/>
    </row>
    <row r="234" spans="1:6" ht="21" customHeight="1">
      <c r="A234" s="39" t="s">
        <v>125</v>
      </c>
      <c r="B234" s="25"/>
      <c r="C234" s="40"/>
      <c r="D234" s="70"/>
      <c r="E234" s="71"/>
      <c r="F234" s="43"/>
    </row>
    <row r="235" spans="1:6" ht="21" customHeight="1">
      <c r="A235" s="42"/>
      <c r="B235" s="41" t="s">
        <v>44</v>
      </c>
      <c r="C235" s="20"/>
      <c r="D235" s="70"/>
      <c r="E235" s="48"/>
      <c r="F235" s="70"/>
    </row>
    <row r="236" spans="1:6" ht="21" customHeight="1">
      <c r="A236" s="42"/>
      <c r="B236" s="44" t="s">
        <v>198</v>
      </c>
      <c r="C236" s="20"/>
      <c r="D236" s="43"/>
      <c r="E236" s="48"/>
      <c r="F236" s="70"/>
    </row>
    <row r="237" spans="1:6" ht="21" customHeight="1">
      <c r="A237" s="42"/>
      <c r="B237" s="19" t="s">
        <v>16</v>
      </c>
      <c r="C237" s="20" t="s">
        <v>264</v>
      </c>
      <c r="D237" s="43">
        <v>99500</v>
      </c>
      <c r="E237" s="48">
        <v>99000</v>
      </c>
      <c r="F237" s="43">
        <f>D237-E237</f>
        <v>500</v>
      </c>
    </row>
    <row r="238" spans="1:6" ht="21" customHeight="1">
      <c r="A238" s="42"/>
      <c r="B238" s="19" t="s">
        <v>16</v>
      </c>
      <c r="C238" s="20" t="s">
        <v>263</v>
      </c>
      <c r="D238" s="43">
        <v>18000</v>
      </c>
      <c r="E238" s="48">
        <v>3852</v>
      </c>
      <c r="F238" s="43">
        <f>D238-E238</f>
        <v>14148</v>
      </c>
    </row>
    <row r="239" spans="1:6" ht="21" customHeight="1">
      <c r="A239" s="42"/>
      <c r="B239" s="19" t="s">
        <v>16</v>
      </c>
      <c r="C239" s="20" t="s">
        <v>265</v>
      </c>
      <c r="D239" s="43">
        <v>26000</v>
      </c>
      <c r="E239" s="48">
        <v>23000</v>
      </c>
      <c r="F239" s="43">
        <f>D239-E239</f>
        <v>3000</v>
      </c>
    </row>
    <row r="240" spans="1:6" ht="21" customHeight="1">
      <c r="A240" s="42"/>
      <c r="B240" s="44" t="s">
        <v>123</v>
      </c>
      <c r="C240" s="20"/>
      <c r="D240" s="47"/>
      <c r="E240" s="48"/>
      <c r="F240" s="43"/>
    </row>
    <row r="241" spans="1:6" ht="21" customHeight="1">
      <c r="A241" s="42"/>
      <c r="B241" s="19" t="s">
        <v>16</v>
      </c>
      <c r="C241" s="20" t="s">
        <v>266</v>
      </c>
      <c r="D241" s="43">
        <v>23000</v>
      </c>
      <c r="E241" s="48"/>
      <c r="F241" s="43">
        <f>D241-E241</f>
        <v>23000</v>
      </c>
    </row>
    <row r="242" spans="1:6" ht="21" customHeight="1">
      <c r="A242" s="42"/>
      <c r="B242" s="19" t="s">
        <v>16</v>
      </c>
      <c r="C242" s="20" t="s">
        <v>267</v>
      </c>
      <c r="D242" s="43">
        <v>3100</v>
      </c>
      <c r="E242" s="48"/>
      <c r="F242" s="43">
        <f>D242-E242</f>
        <v>3100</v>
      </c>
    </row>
    <row r="243" spans="1:6" ht="21" customHeight="1">
      <c r="A243" s="462" t="s">
        <v>259</v>
      </c>
      <c r="B243" s="455"/>
      <c r="C243" s="463"/>
      <c r="D243" s="43"/>
      <c r="E243" s="48"/>
      <c r="F243" s="43"/>
    </row>
    <row r="244" spans="1:6" ht="21" customHeight="1">
      <c r="A244" s="45" t="s">
        <v>147</v>
      </c>
      <c r="C244" s="20"/>
      <c r="D244" s="43"/>
      <c r="E244" s="48"/>
      <c r="F244" s="43"/>
    </row>
    <row r="245" spans="1:6" ht="21" customHeight="1">
      <c r="A245" s="42"/>
      <c r="B245" s="41" t="s">
        <v>161</v>
      </c>
      <c r="C245" s="20"/>
      <c r="D245" s="43"/>
      <c r="E245" s="48"/>
      <c r="F245" s="43"/>
    </row>
    <row r="246" spans="1:6" ht="21" customHeight="1">
      <c r="A246" s="49"/>
      <c r="B246" s="50" t="s">
        <v>16</v>
      </c>
      <c r="C246" s="51" t="s">
        <v>148</v>
      </c>
      <c r="D246" s="43">
        <v>225600</v>
      </c>
      <c r="E246" s="48"/>
      <c r="F246" s="43">
        <f>D246-E246</f>
        <v>225600</v>
      </c>
    </row>
    <row r="247" spans="4:6" ht="21" customHeight="1" thickBot="1">
      <c r="D247" s="59">
        <f>SUM(D46:D246)</f>
        <v>9295990</v>
      </c>
      <c r="E247" s="59">
        <f>SUM(E46:E246)</f>
        <v>1440735.12</v>
      </c>
      <c r="F247" s="184">
        <f>SUM(F46:F246)</f>
        <v>7855254.88</v>
      </c>
    </row>
    <row r="248" ht="21" customHeight="1" thickTop="1">
      <c r="E248" s="56"/>
    </row>
    <row r="249" ht="21" customHeight="1">
      <c r="E249" s="56"/>
    </row>
    <row r="250" ht="21" customHeight="1">
      <c r="E250" s="56"/>
    </row>
    <row r="251" ht="21" customHeight="1">
      <c r="E251" s="56"/>
    </row>
    <row r="252" ht="21" customHeight="1">
      <c r="E252" s="56"/>
    </row>
    <row r="253" ht="21" customHeight="1">
      <c r="E253" s="56"/>
    </row>
    <row r="254" ht="21" customHeight="1">
      <c r="E254" s="56"/>
    </row>
    <row r="255" ht="21" customHeight="1">
      <c r="E255" s="56"/>
    </row>
    <row r="256" ht="21" customHeight="1">
      <c r="E256" s="56"/>
    </row>
    <row r="257" ht="21" customHeight="1">
      <c r="E257" s="56"/>
    </row>
    <row r="258" ht="21" customHeight="1">
      <c r="E258" s="56"/>
    </row>
    <row r="259" ht="21" customHeight="1">
      <c r="E259" s="56"/>
    </row>
    <row r="260" ht="21" customHeight="1">
      <c r="E260" s="56"/>
    </row>
    <row r="261" ht="21" customHeight="1">
      <c r="E261" s="56"/>
    </row>
    <row r="262" ht="21" customHeight="1">
      <c r="E262" s="56"/>
    </row>
    <row r="263" ht="21" customHeight="1">
      <c r="E263" s="56"/>
    </row>
    <row r="264" ht="21" customHeight="1">
      <c r="E264" s="56"/>
    </row>
    <row r="265" ht="21" customHeight="1">
      <c r="E265" s="56"/>
    </row>
    <row r="266" ht="21" customHeight="1">
      <c r="E266" s="56"/>
    </row>
    <row r="267" spans="1:6" ht="21" customHeight="1">
      <c r="A267" s="455" t="s">
        <v>2</v>
      </c>
      <c r="B267" s="455"/>
      <c r="C267" s="455"/>
      <c r="D267" s="455"/>
      <c r="E267" s="455"/>
      <c r="F267" s="455"/>
    </row>
    <row r="268" spans="1:6" ht="21" customHeight="1">
      <c r="A268" s="455" t="s">
        <v>63</v>
      </c>
      <c r="B268" s="455"/>
      <c r="C268" s="455"/>
      <c r="D268" s="455"/>
      <c r="E268" s="455"/>
      <c r="F268" s="455"/>
    </row>
    <row r="269" spans="1:6" ht="21" customHeight="1">
      <c r="A269" s="455" t="str">
        <f>A3</f>
        <v>ตั้งแต่วันที่  1  ตุลาคม  2556  ถึงวันที่  30  พฤศจิกายน  2556</v>
      </c>
      <c r="B269" s="455"/>
      <c r="C269" s="455"/>
      <c r="D269" s="455"/>
      <c r="E269" s="455"/>
      <c r="F269" s="455"/>
    </row>
    <row r="270" spans="1:6" ht="21" customHeight="1">
      <c r="A270" s="468" t="s">
        <v>217</v>
      </c>
      <c r="B270" s="468"/>
      <c r="C270" s="468"/>
      <c r="D270" s="468"/>
      <c r="E270" s="468"/>
      <c r="F270" s="468"/>
    </row>
    <row r="271" spans="1:6" ht="21" customHeight="1">
      <c r="A271" s="21"/>
      <c r="B271" s="21"/>
      <c r="C271" s="54"/>
      <c r="D271" s="21"/>
      <c r="E271" s="21"/>
      <c r="F271" s="21"/>
    </row>
    <row r="272" spans="1:6" ht="21" customHeight="1">
      <c r="A272" s="465" t="s">
        <v>3</v>
      </c>
      <c r="B272" s="465"/>
      <c r="C272" s="465"/>
      <c r="D272" s="22" t="s">
        <v>4</v>
      </c>
      <c r="E272" s="22" t="s">
        <v>5</v>
      </c>
      <c r="F272" s="22" t="s">
        <v>4</v>
      </c>
    </row>
    <row r="273" spans="1:6" ht="21" customHeight="1">
      <c r="A273" s="466"/>
      <c r="B273" s="466"/>
      <c r="C273" s="466"/>
      <c r="D273" s="23" t="s">
        <v>6</v>
      </c>
      <c r="E273" s="23" t="s">
        <v>7</v>
      </c>
      <c r="F273" s="23" t="s">
        <v>8</v>
      </c>
    </row>
    <row r="274" spans="1:6" ht="21" customHeight="1">
      <c r="A274" s="452" t="s">
        <v>223</v>
      </c>
      <c r="B274" s="453"/>
      <c r="C274" s="454"/>
      <c r="D274" s="66"/>
      <c r="E274" s="66"/>
      <c r="F274" s="66"/>
    </row>
    <row r="275" spans="1:6" ht="21" customHeight="1">
      <c r="A275" s="45" t="s">
        <v>124</v>
      </c>
      <c r="C275" s="20"/>
      <c r="D275" s="43"/>
      <c r="E275" s="48"/>
      <c r="F275" s="43"/>
    </row>
    <row r="276" spans="1:6" ht="21" customHeight="1">
      <c r="A276" s="39" t="s">
        <v>102</v>
      </c>
      <c r="B276" s="130"/>
      <c r="C276" s="20"/>
      <c r="D276" s="43"/>
      <c r="E276" s="48"/>
      <c r="F276" s="43"/>
    </row>
    <row r="277" spans="1:6" ht="21" customHeight="1">
      <c r="A277" s="42"/>
      <c r="B277" s="41" t="s">
        <v>158</v>
      </c>
      <c r="C277" s="20"/>
      <c r="D277" s="43"/>
      <c r="E277" s="48"/>
      <c r="F277" s="43"/>
    </row>
    <row r="278" spans="1:6" ht="21" customHeight="1">
      <c r="A278" s="42"/>
      <c r="B278" s="19" t="s">
        <v>113</v>
      </c>
      <c r="C278" s="20"/>
      <c r="D278" s="43">
        <v>830670</v>
      </c>
      <c r="E278" s="48">
        <v>121760</v>
      </c>
      <c r="F278" s="43">
        <f>D278-E278</f>
        <v>708910</v>
      </c>
    </row>
    <row r="279" spans="1:6" ht="21" customHeight="1">
      <c r="A279" s="42"/>
      <c r="B279" s="19" t="s">
        <v>272</v>
      </c>
      <c r="C279" s="20"/>
      <c r="D279" s="43">
        <v>97020</v>
      </c>
      <c r="E279" s="48">
        <v>12730</v>
      </c>
      <c r="F279" s="43">
        <f aca="true" t="shared" si="3" ref="F279:F313">D279-E279</f>
        <v>84290</v>
      </c>
    </row>
    <row r="280" spans="1:6" ht="21" customHeight="1">
      <c r="A280" s="42"/>
      <c r="B280" s="19" t="s">
        <v>273</v>
      </c>
      <c r="C280" s="20"/>
      <c r="D280" s="43">
        <v>42000</v>
      </c>
      <c r="E280" s="48">
        <v>7000</v>
      </c>
      <c r="F280" s="43">
        <f t="shared" si="3"/>
        <v>35000</v>
      </c>
    </row>
    <row r="281" spans="1:6" ht="21" customHeight="1">
      <c r="A281" s="42"/>
      <c r="B281" s="19" t="s">
        <v>114</v>
      </c>
      <c r="C281" s="131"/>
      <c r="D281" s="43">
        <v>87960</v>
      </c>
      <c r="E281" s="48">
        <v>14660</v>
      </c>
      <c r="F281" s="43">
        <f t="shared" si="3"/>
        <v>73300</v>
      </c>
    </row>
    <row r="282" spans="1:6" ht="21" customHeight="1">
      <c r="A282" s="42"/>
      <c r="B282" s="19" t="s">
        <v>274</v>
      </c>
      <c r="C282" s="20"/>
      <c r="D282" s="43">
        <v>20040</v>
      </c>
      <c r="E282" s="48">
        <v>3340</v>
      </c>
      <c r="F282" s="43">
        <f t="shared" si="3"/>
        <v>16700</v>
      </c>
    </row>
    <row r="283" spans="1:6" ht="21" customHeight="1">
      <c r="A283" s="45" t="s">
        <v>115</v>
      </c>
      <c r="B283" s="46"/>
      <c r="C283" s="20"/>
      <c r="D283" s="43"/>
      <c r="E283" s="48"/>
      <c r="F283" s="43"/>
    </row>
    <row r="284" spans="1:6" ht="21" customHeight="1">
      <c r="A284" s="45"/>
      <c r="B284" s="41" t="s">
        <v>159</v>
      </c>
      <c r="C284" s="20"/>
      <c r="D284" s="43"/>
      <c r="E284" s="48"/>
      <c r="F284" s="43"/>
    </row>
    <row r="285" spans="1:6" ht="21" customHeight="1">
      <c r="A285" s="42"/>
      <c r="B285" s="19" t="s">
        <v>229</v>
      </c>
      <c r="C285" s="20"/>
      <c r="D285" s="43"/>
      <c r="E285" s="48"/>
      <c r="F285" s="43"/>
    </row>
    <row r="286" spans="1:6" ht="21" customHeight="1">
      <c r="A286" s="42"/>
      <c r="B286" s="19" t="s">
        <v>312</v>
      </c>
      <c r="C286" s="20"/>
      <c r="D286" s="43"/>
      <c r="E286" s="48"/>
      <c r="F286" s="43"/>
    </row>
    <row r="287" spans="1:6" ht="21" customHeight="1">
      <c r="A287" s="42"/>
      <c r="B287" s="19" t="s">
        <v>16</v>
      </c>
      <c r="C287" s="20" t="s">
        <v>275</v>
      </c>
      <c r="D287" s="43">
        <v>170330</v>
      </c>
      <c r="E287" s="48"/>
      <c r="F287" s="43">
        <f t="shared" si="3"/>
        <v>170330</v>
      </c>
    </row>
    <row r="288" spans="1:6" ht="21" customHeight="1">
      <c r="A288" s="42"/>
      <c r="C288" s="20" t="s">
        <v>276</v>
      </c>
      <c r="D288" s="43"/>
      <c r="E288" s="48"/>
      <c r="F288" s="43"/>
    </row>
    <row r="289" spans="1:6" ht="21" customHeight="1">
      <c r="A289" s="42"/>
      <c r="C289" s="20" t="s">
        <v>277</v>
      </c>
      <c r="D289" s="43"/>
      <c r="E289" s="48"/>
      <c r="F289" s="43"/>
    </row>
    <row r="290" spans="1:6" ht="21" customHeight="1">
      <c r="A290" s="42"/>
      <c r="B290" s="19" t="s">
        <v>16</v>
      </c>
      <c r="C290" s="20" t="s">
        <v>278</v>
      </c>
      <c r="D290" s="43">
        <v>20000</v>
      </c>
      <c r="E290" s="48"/>
      <c r="F290" s="43">
        <f t="shared" si="3"/>
        <v>20000</v>
      </c>
    </row>
    <row r="291" spans="1:6" ht="21" customHeight="1">
      <c r="A291" s="42"/>
      <c r="C291" s="20" t="s">
        <v>279</v>
      </c>
      <c r="D291" s="43"/>
      <c r="E291" s="48"/>
      <c r="F291" s="43"/>
    </row>
    <row r="292" spans="1:6" ht="21" customHeight="1">
      <c r="A292" s="42"/>
      <c r="B292" s="19" t="s">
        <v>117</v>
      </c>
      <c r="C292" s="20"/>
      <c r="D292" s="43">
        <v>5000</v>
      </c>
      <c r="E292" s="48">
        <v>2940</v>
      </c>
      <c r="F292" s="43">
        <f t="shared" si="3"/>
        <v>2060</v>
      </c>
    </row>
    <row r="293" spans="1:6" ht="21" customHeight="1">
      <c r="A293" s="42"/>
      <c r="B293" s="19" t="s">
        <v>118</v>
      </c>
      <c r="C293" s="20"/>
      <c r="D293" s="43">
        <v>102000</v>
      </c>
      <c r="E293" s="48">
        <v>15400</v>
      </c>
      <c r="F293" s="43">
        <f t="shared" si="3"/>
        <v>86600</v>
      </c>
    </row>
    <row r="294" spans="1:6" ht="21" customHeight="1">
      <c r="A294" s="42"/>
      <c r="B294" s="19" t="s">
        <v>119</v>
      </c>
      <c r="C294" s="20"/>
      <c r="D294" s="48">
        <v>5000</v>
      </c>
      <c r="E294" s="48"/>
      <c r="F294" s="43">
        <f t="shared" si="3"/>
        <v>5000</v>
      </c>
    </row>
    <row r="295" spans="1:6" ht="21" customHeight="1">
      <c r="A295" s="42"/>
      <c r="B295" s="19" t="s">
        <v>120</v>
      </c>
      <c r="C295" s="20"/>
      <c r="D295" s="48">
        <v>20000</v>
      </c>
      <c r="E295" s="48">
        <v>1498</v>
      </c>
      <c r="F295" s="43">
        <f t="shared" si="3"/>
        <v>18502</v>
      </c>
    </row>
    <row r="296" spans="1:6" ht="21" customHeight="1">
      <c r="A296" s="42"/>
      <c r="B296" s="41" t="s">
        <v>9</v>
      </c>
      <c r="C296" s="20"/>
      <c r="D296" s="43"/>
      <c r="E296" s="48"/>
      <c r="F296" s="43"/>
    </row>
    <row r="297" spans="1:6" ht="21" customHeight="1">
      <c r="A297" s="42"/>
      <c r="B297" s="19" t="s">
        <v>164</v>
      </c>
      <c r="C297" s="20"/>
      <c r="D297" s="43">
        <v>20000</v>
      </c>
      <c r="E297" s="48"/>
      <c r="F297" s="43">
        <f t="shared" si="3"/>
        <v>20000</v>
      </c>
    </row>
    <row r="298" spans="1:6" ht="21" customHeight="1">
      <c r="A298" s="42"/>
      <c r="B298" s="19" t="s">
        <v>235</v>
      </c>
      <c r="C298" s="20"/>
      <c r="D298" s="43"/>
      <c r="E298" s="48"/>
      <c r="F298" s="43"/>
    </row>
    <row r="299" spans="1:6" ht="21" customHeight="1">
      <c r="A299" s="42"/>
      <c r="B299" s="19" t="s">
        <v>308</v>
      </c>
      <c r="C299" s="20"/>
      <c r="D299" s="43"/>
      <c r="E299" s="48"/>
      <c r="F299" s="43"/>
    </row>
    <row r="300" spans="1:6" ht="21" customHeight="1">
      <c r="A300" s="42"/>
      <c r="B300" s="19" t="s">
        <v>16</v>
      </c>
      <c r="C300" s="20" t="s">
        <v>171</v>
      </c>
      <c r="D300" s="43">
        <v>20000</v>
      </c>
      <c r="E300" s="48"/>
      <c r="F300" s="43">
        <f t="shared" si="3"/>
        <v>20000</v>
      </c>
    </row>
    <row r="301" spans="1:6" ht="21" customHeight="1">
      <c r="A301" s="42"/>
      <c r="B301" s="19" t="s">
        <v>16</v>
      </c>
      <c r="C301" s="20" t="s">
        <v>126</v>
      </c>
      <c r="D301" s="43">
        <v>50000</v>
      </c>
      <c r="E301" s="48"/>
      <c r="F301" s="43">
        <f t="shared" si="3"/>
        <v>50000</v>
      </c>
    </row>
    <row r="302" spans="1:6" ht="21" customHeight="1">
      <c r="A302" s="42"/>
      <c r="B302" s="446" t="s">
        <v>307</v>
      </c>
      <c r="C302" s="451"/>
      <c r="D302" s="43">
        <v>5000</v>
      </c>
      <c r="E302" s="48">
        <v>2460</v>
      </c>
      <c r="F302" s="43">
        <f t="shared" si="3"/>
        <v>2540</v>
      </c>
    </row>
    <row r="303" spans="1:6" ht="21" customHeight="1">
      <c r="A303" s="49"/>
      <c r="B303" s="50"/>
      <c r="C303" s="51"/>
      <c r="D303" s="52"/>
      <c r="E303" s="53"/>
      <c r="F303" s="52"/>
    </row>
    <row r="304" ht="21" customHeight="1">
      <c r="E304" s="56"/>
    </row>
    <row r="305" spans="1:6" ht="21" customHeight="1">
      <c r="A305" s="73"/>
      <c r="B305" s="50"/>
      <c r="C305" s="50" t="s">
        <v>280</v>
      </c>
      <c r="D305" s="74"/>
      <c r="E305" s="75"/>
      <c r="F305" s="74"/>
    </row>
    <row r="306" spans="1:6" ht="21" customHeight="1">
      <c r="A306" s="465" t="s">
        <v>3</v>
      </c>
      <c r="B306" s="465"/>
      <c r="C306" s="465"/>
      <c r="D306" s="66" t="s">
        <v>4</v>
      </c>
      <c r="E306" s="66" t="s">
        <v>5</v>
      </c>
      <c r="F306" s="66" t="s">
        <v>4</v>
      </c>
    </row>
    <row r="307" spans="1:6" ht="21" customHeight="1">
      <c r="A307" s="466"/>
      <c r="B307" s="466"/>
      <c r="C307" s="466"/>
      <c r="D307" s="23" t="s">
        <v>6</v>
      </c>
      <c r="E307" s="23" t="s">
        <v>7</v>
      </c>
      <c r="F307" s="23" t="s">
        <v>8</v>
      </c>
    </row>
    <row r="308" spans="1:6" ht="21" customHeight="1">
      <c r="A308" s="42"/>
      <c r="B308" s="41" t="s">
        <v>10</v>
      </c>
      <c r="C308" s="20"/>
      <c r="D308" s="43"/>
      <c r="E308" s="48"/>
      <c r="F308" s="43"/>
    </row>
    <row r="309" spans="1:6" ht="21" customHeight="1">
      <c r="A309" s="42"/>
      <c r="B309" s="19" t="s">
        <v>183</v>
      </c>
      <c r="C309" s="20"/>
      <c r="D309" s="43">
        <v>40000</v>
      </c>
      <c r="E309" s="48">
        <v>19195</v>
      </c>
      <c r="F309" s="43">
        <f t="shared" si="3"/>
        <v>20805</v>
      </c>
    </row>
    <row r="310" spans="1:6" ht="21" customHeight="1">
      <c r="A310" s="42"/>
      <c r="B310" s="19" t="s">
        <v>189</v>
      </c>
      <c r="C310" s="20"/>
      <c r="D310" s="43">
        <v>2000</v>
      </c>
      <c r="E310" s="48">
        <v>119.58</v>
      </c>
      <c r="F310" s="43">
        <f t="shared" si="3"/>
        <v>1880.42</v>
      </c>
    </row>
    <row r="311" spans="1:6" ht="21" customHeight="1">
      <c r="A311" s="42"/>
      <c r="B311" s="19" t="s">
        <v>193</v>
      </c>
      <c r="C311" s="20"/>
      <c r="D311" s="43">
        <v>20000</v>
      </c>
      <c r="E311" s="48"/>
      <c r="F311" s="43">
        <f t="shared" si="3"/>
        <v>20000</v>
      </c>
    </row>
    <row r="312" spans="1:6" ht="21" customHeight="1">
      <c r="A312" s="42"/>
      <c r="B312" s="41" t="s">
        <v>11</v>
      </c>
      <c r="C312" s="20"/>
      <c r="D312" s="43"/>
      <c r="E312" s="72"/>
      <c r="F312" s="43"/>
    </row>
    <row r="313" spans="1:6" ht="21" customHeight="1">
      <c r="A313" s="42"/>
      <c r="B313" s="19" t="s">
        <v>262</v>
      </c>
      <c r="C313" s="20"/>
      <c r="D313" s="69">
        <v>5000</v>
      </c>
      <c r="E313" s="72"/>
      <c r="F313" s="43">
        <f t="shared" si="3"/>
        <v>5000</v>
      </c>
    </row>
    <row r="314" spans="1:6" ht="21" customHeight="1">
      <c r="A314" s="45" t="s">
        <v>122</v>
      </c>
      <c r="B314" s="41"/>
      <c r="C314" s="20"/>
      <c r="D314" s="69"/>
      <c r="E314" s="72"/>
      <c r="F314" s="43"/>
    </row>
    <row r="315" spans="1:6" ht="21" customHeight="1">
      <c r="A315" s="45"/>
      <c r="B315" s="41" t="s">
        <v>44</v>
      </c>
      <c r="C315" s="20"/>
      <c r="D315" s="69"/>
      <c r="E315" s="72"/>
      <c r="F315" s="43"/>
    </row>
    <row r="316" spans="1:6" ht="21" customHeight="1">
      <c r="A316" s="42"/>
      <c r="B316" s="44" t="s">
        <v>123</v>
      </c>
      <c r="C316" s="20"/>
      <c r="D316" s="69"/>
      <c r="E316" s="72"/>
      <c r="F316" s="43"/>
    </row>
    <row r="317" spans="1:6" ht="21" customHeight="1">
      <c r="A317" s="42"/>
      <c r="B317" s="25" t="s">
        <v>16</v>
      </c>
      <c r="C317" s="25" t="s">
        <v>310</v>
      </c>
      <c r="D317" s="43">
        <v>10000</v>
      </c>
      <c r="E317" s="72"/>
      <c r="F317" s="43">
        <f>D317-E317</f>
        <v>10000</v>
      </c>
    </row>
    <row r="318" spans="1:6" ht="21" customHeight="1">
      <c r="A318" s="42"/>
      <c r="C318" s="20" t="s">
        <v>309</v>
      </c>
      <c r="D318" s="43"/>
      <c r="E318" s="72"/>
      <c r="F318" s="43"/>
    </row>
    <row r="319" spans="1:9" ht="21" customHeight="1">
      <c r="A319" s="42"/>
      <c r="B319" s="19" t="s">
        <v>16</v>
      </c>
      <c r="C319" s="19" t="s">
        <v>311</v>
      </c>
      <c r="D319" s="43">
        <v>35000</v>
      </c>
      <c r="E319" s="72"/>
      <c r="F319" s="43">
        <v>35000</v>
      </c>
      <c r="I319" s="25"/>
    </row>
    <row r="320" spans="1:6" ht="21" customHeight="1">
      <c r="A320" s="49"/>
      <c r="B320" s="50"/>
      <c r="C320" s="51" t="s">
        <v>309</v>
      </c>
      <c r="D320" s="52"/>
      <c r="E320" s="53"/>
      <c r="F320" s="52"/>
    </row>
    <row r="321" spans="4:6" ht="21" customHeight="1" thickBot="1">
      <c r="D321" s="128">
        <f>SUM(D278:D320)</f>
        <v>1607020</v>
      </c>
      <c r="E321" s="59">
        <f>SUM(E278:E320)</f>
        <v>201102.58</v>
      </c>
      <c r="F321" s="129">
        <f>D321-E321</f>
        <v>1405917.42</v>
      </c>
    </row>
    <row r="322" ht="21" customHeight="1" thickTop="1">
      <c r="E322" s="56"/>
    </row>
    <row r="323" ht="21" customHeight="1">
      <c r="E323" s="56"/>
    </row>
    <row r="324" ht="21" customHeight="1">
      <c r="E324" s="56"/>
    </row>
    <row r="325" ht="21" customHeight="1">
      <c r="E325" s="56"/>
    </row>
    <row r="326" ht="21" customHeight="1">
      <c r="E326" s="56"/>
    </row>
    <row r="327" ht="21" customHeight="1">
      <c r="E327" s="56"/>
    </row>
    <row r="328" ht="21" customHeight="1">
      <c r="E328" s="56"/>
    </row>
    <row r="329" ht="21" customHeight="1">
      <c r="E329" s="56"/>
    </row>
    <row r="330" ht="21" customHeight="1">
      <c r="E330" s="56"/>
    </row>
    <row r="331" ht="21" customHeight="1">
      <c r="E331" s="56"/>
    </row>
    <row r="332" ht="21" customHeight="1">
      <c r="E332" s="56"/>
    </row>
    <row r="333" ht="21" customHeight="1">
      <c r="E333" s="56"/>
    </row>
    <row r="334" ht="21" customHeight="1">
      <c r="E334" s="56"/>
    </row>
    <row r="335" ht="21" customHeight="1">
      <c r="E335" s="56"/>
    </row>
    <row r="336" ht="21" customHeight="1">
      <c r="E336" s="56"/>
    </row>
    <row r="337" ht="21" customHeight="1">
      <c r="E337" s="56"/>
    </row>
    <row r="338" ht="21" customHeight="1">
      <c r="E338" s="56"/>
    </row>
    <row r="339" ht="21" customHeight="1">
      <c r="E339" s="56"/>
    </row>
    <row r="340" ht="21" customHeight="1">
      <c r="E340" s="56"/>
    </row>
    <row r="341" ht="21" customHeight="1">
      <c r="E341" s="56"/>
    </row>
    <row r="342" ht="21" customHeight="1">
      <c r="E342" s="56"/>
    </row>
    <row r="343" spans="1:6" ht="21" customHeight="1">
      <c r="A343" s="455" t="s">
        <v>2</v>
      </c>
      <c r="B343" s="455"/>
      <c r="C343" s="455"/>
      <c r="D343" s="455"/>
      <c r="E343" s="455"/>
      <c r="F343" s="455"/>
    </row>
    <row r="344" spans="1:6" ht="21" customHeight="1">
      <c r="A344" s="455" t="s">
        <v>63</v>
      </c>
      <c r="B344" s="455"/>
      <c r="C344" s="455"/>
      <c r="D344" s="455"/>
      <c r="E344" s="455"/>
      <c r="F344" s="455"/>
    </row>
    <row r="345" spans="1:6" ht="21" customHeight="1">
      <c r="A345" s="455" t="str">
        <f>A269</f>
        <v>ตั้งแต่วันที่  1  ตุลาคม  2556  ถึงวันที่  30  พฤศจิกายน  2556</v>
      </c>
      <c r="B345" s="455"/>
      <c r="C345" s="455"/>
      <c r="D345" s="455"/>
      <c r="E345" s="455"/>
      <c r="F345" s="455"/>
    </row>
    <row r="346" spans="1:6" ht="21" customHeight="1">
      <c r="A346" s="468" t="s">
        <v>218</v>
      </c>
      <c r="B346" s="468"/>
      <c r="C346" s="468"/>
      <c r="D346" s="468"/>
      <c r="E346" s="468"/>
      <c r="F346" s="468"/>
    </row>
    <row r="347" spans="1:6" ht="21" customHeight="1">
      <c r="A347" s="21"/>
      <c r="B347" s="21"/>
      <c r="C347" s="21"/>
      <c r="D347" s="21"/>
      <c r="E347" s="21"/>
      <c r="F347" s="21"/>
    </row>
    <row r="348" spans="1:6" ht="21" customHeight="1">
      <c r="A348" s="465" t="s">
        <v>3</v>
      </c>
      <c r="B348" s="465"/>
      <c r="C348" s="465"/>
      <c r="D348" s="22" t="s">
        <v>4</v>
      </c>
      <c r="E348" s="22" t="s">
        <v>5</v>
      </c>
      <c r="F348" s="22" t="s">
        <v>4</v>
      </c>
    </row>
    <row r="349" spans="1:6" ht="21" customHeight="1">
      <c r="A349" s="466"/>
      <c r="B349" s="466"/>
      <c r="C349" s="466"/>
      <c r="D349" s="23" t="s">
        <v>6</v>
      </c>
      <c r="E349" s="76" t="s">
        <v>7</v>
      </c>
      <c r="F349" s="23" t="s">
        <v>8</v>
      </c>
    </row>
    <row r="350" spans="1:6" ht="21" customHeight="1">
      <c r="A350" s="452" t="s">
        <v>281</v>
      </c>
      <c r="B350" s="453"/>
      <c r="C350" s="454"/>
      <c r="D350" s="22"/>
      <c r="E350" s="67"/>
      <c r="F350" s="66"/>
    </row>
    <row r="351" spans="1:6" ht="21" customHeight="1">
      <c r="A351" s="45" t="s">
        <v>128</v>
      </c>
      <c r="D351" s="43"/>
      <c r="E351" s="56"/>
      <c r="F351" s="43"/>
    </row>
    <row r="352" spans="1:6" ht="21" customHeight="1">
      <c r="A352" s="39" t="s">
        <v>102</v>
      </c>
      <c r="D352" s="43"/>
      <c r="E352" s="71"/>
      <c r="F352" s="43"/>
    </row>
    <row r="353" spans="1:6" ht="21" customHeight="1">
      <c r="A353" s="42"/>
      <c r="B353" s="41" t="s">
        <v>158</v>
      </c>
      <c r="C353" s="20"/>
      <c r="D353" s="43"/>
      <c r="E353" s="48"/>
      <c r="F353" s="43"/>
    </row>
    <row r="354" spans="1:6" ht="21" customHeight="1">
      <c r="A354" s="42"/>
      <c r="B354" s="19" t="s">
        <v>113</v>
      </c>
      <c r="C354" s="20"/>
      <c r="D354" s="43">
        <v>680040</v>
      </c>
      <c r="E354" s="48">
        <v>111620</v>
      </c>
      <c r="F354" s="43">
        <f>D354-E354</f>
        <v>568420</v>
      </c>
    </row>
    <row r="355" spans="1:6" ht="21" customHeight="1">
      <c r="A355" s="42"/>
      <c r="B355" s="19" t="s">
        <v>272</v>
      </c>
      <c r="C355" s="20"/>
      <c r="D355" s="43">
        <v>80580</v>
      </c>
      <c r="E355" s="48">
        <v>13480</v>
      </c>
      <c r="F355" s="43">
        <f aca="true" t="shared" si="4" ref="F355:F392">D355-E355</f>
        <v>67100</v>
      </c>
    </row>
    <row r="356" spans="1:6" ht="21" customHeight="1">
      <c r="A356" s="42"/>
      <c r="B356" s="19" t="s">
        <v>273</v>
      </c>
      <c r="C356" s="20"/>
      <c r="D356" s="43">
        <v>42000</v>
      </c>
      <c r="E356" s="48">
        <v>7000</v>
      </c>
      <c r="F356" s="43">
        <f t="shared" si="4"/>
        <v>35000</v>
      </c>
    </row>
    <row r="357" spans="1:6" ht="21" customHeight="1">
      <c r="A357" s="42"/>
      <c r="B357" s="19" t="s">
        <v>129</v>
      </c>
      <c r="C357" s="20"/>
      <c r="D357" s="43">
        <v>230940</v>
      </c>
      <c r="E357" s="48">
        <v>38440</v>
      </c>
      <c r="F357" s="43">
        <f t="shared" si="4"/>
        <v>192500</v>
      </c>
    </row>
    <row r="358" spans="1:6" ht="21" customHeight="1">
      <c r="A358" s="42"/>
      <c r="B358" s="19" t="s">
        <v>282</v>
      </c>
      <c r="C358" s="20"/>
      <c r="D358" s="43">
        <v>36000</v>
      </c>
      <c r="E358" s="48">
        <v>6000</v>
      </c>
      <c r="F358" s="43">
        <f t="shared" si="4"/>
        <v>30000</v>
      </c>
    </row>
    <row r="359" spans="1:6" ht="21" customHeight="1">
      <c r="A359" s="42"/>
      <c r="B359" s="19" t="s">
        <v>114</v>
      </c>
      <c r="C359" s="20"/>
      <c r="D359" s="43">
        <v>529080</v>
      </c>
      <c r="E359" s="48">
        <v>88638</v>
      </c>
      <c r="F359" s="43">
        <f t="shared" si="4"/>
        <v>440442</v>
      </c>
    </row>
    <row r="360" spans="1:6" ht="21" customHeight="1">
      <c r="A360" s="42"/>
      <c r="B360" s="19" t="s">
        <v>127</v>
      </c>
      <c r="C360" s="20"/>
      <c r="D360" s="43">
        <v>228600</v>
      </c>
      <c r="E360" s="48">
        <v>38100</v>
      </c>
      <c r="F360" s="43">
        <f t="shared" si="4"/>
        <v>190500</v>
      </c>
    </row>
    <row r="361" spans="1:6" ht="21" customHeight="1">
      <c r="A361" s="45" t="s">
        <v>115</v>
      </c>
      <c r="B361" s="41"/>
      <c r="C361" s="20"/>
      <c r="D361" s="43"/>
      <c r="E361" s="48"/>
      <c r="F361" s="43"/>
    </row>
    <row r="362" spans="1:6" ht="21" customHeight="1">
      <c r="A362" s="45"/>
      <c r="B362" s="41" t="s">
        <v>159</v>
      </c>
      <c r="C362" s="20"/>
      <c r="D362" s="43"/>
      <c r="E362" s="48"/>
      <c r="F362" s="43"/>
    </row>
    <row r="363" spans="1:6" ht="21" customHeight="1">
      <c r="A363" s="42"/>
      <c r="B363" s="19" t="s">
        <v>229</v>
      </c>
      <c r="C363" s="20"/>
      <c r="D363" s="43"/>
      <c r="E363" s="48"/>
      <c r="F363" s="43"/>
    </row>
    <row r="364" spans="1:6" ht="21" customHeight="1">
      <c r="A364" s="42"/>
      <c r="B364" s="19" t="s">
        <v>228</v>
      </c>
      <c r="C364" s="20"/>
      <c r="D364" s="43"/>
      <c r="E364" s="48"/>
      <c r="F364" s="43"/>
    </row>
    <row r="365" spans="1:6" ht="21" customHeight="1">
      <c r="A365" s="42"/>
      <c r="B365" s="19" t="s">
        <v>16</v>
      </c>
      <c r="C365" s="20" t="s">
        <v>275</v>
      </c>
      <c r="D365" s="43">
        <v>292000</v>
      </c>
      <c r="E365" s="48"/>
      <c r="F365" s="43">
        <f t="shared" si="4"/>
        <v>292000</v>
      </c>
    </row>
    <row r="366" spans="1:6" ht="21" customHeight="1">
      <c r="A366" s="42"/>
      <c r="C366" s="20" t="s">
        <v>276</v>
      </c>
      <c r="D366" s="43"/>
      <c r="E366" s="48"/>
      <c r="F366" s="43"/>
    </row>
    <row r="367" spans="1:6" ht="21" customHeight="1">
      <c r="A367" s="42"/>
      <c r="C367" s="20" t="s">
        <v>277</v>
      </c>
      <c r="D367" s="43"/>
      <c r="E367" s="48"/>
      <c r="F367" s="43"/>
    </row>
    <row r="368" spans="1:6" ht="21" customHeight="1">
      <c r="A368" s="42"/>
      <c r="B368" s="19" t="s">
        <v>117</v>
      </c>
      <c r="C368" s="20"/>
      <c r="D368" s="43">
        <v>30000</v>
      </c>
      <c r="E368" s="48">
        <v>16800</v>
      </c>
      <c r="F368" s="43">
        <f t="shared" si="4"/>
        <v>13200</v>
      </c>
    </row>
    <row r="369" spans="1:6" ht="21" customHeight="1">
      <c r="A369" s="42"/>
      <c r="B369" s="19" t="s">
        <v>118</v>
      </c>
      <c r="C369" s="20"/>
      <c r="D369" s="43">
        <v>48600</v>
      </c>
      <c r="E369" s="48">
        <v>5600</v>
      </c>
      <c r="F369" s="43">
        <f t="shared" si="4"/>
        <v>43000</v>
      </c>
    </row>
    <row r="370" spans="1:6" ht="21" customHeight="1">
      <c r="A370" s="42"/>
      <c r="B370" s="19" t="s">
        <v>119</v>
      </c>
      <c r="C370" s="20"/>
      <c r="D370" s="43">
        <v>40000</v>
      </c>
      <c r="E370" s="48">
        <v>18802</v>
      </c>
      <c r="F370" s="43">
        <f t="shared" si="4"/>
        <v>21198</v>
      </c>
    </row>
    <row r="371" spans="1:6" ht="21" customHeight="1">
      <c r="A371" s="42"/>
      <c r="B371" s="19" t="s">
        <v>120</v>
      </c>
      <c r="C371" s="20"/>
      <c r="D371" s="43">
        <v>20000</v>
      </c>
      <c r="E371" s="48"/>
      <c r="F371" s="43">
        <f t="shared" si="4"/>
        <v>20000</v>
      </c>
    </row>
    <row r="372" spans="1:6" ht="21" customHeight="1">
      <c r="A372" s="42"/>
      <c r="B372" s="41" t="s">
        <v>9</v>
      </c>
      <c r="C372" s="20"/>
      <c r="D372" s="43"/>
      <c r="E372" s="48"/>
      <c r="F372" s="43"/>
    </row>
    <row r="373" spans="1:6" ht="21" customHeight="1">
      <c r="A373" s="42"/>
      <c r="B373" s="19" t="s">
        <v>164</v>
      </c>
      <c r="C373" s="20"/>
      <c r="D373" s="43">
        <v>350000</v>
      </c>
      <c r="E373" s="48"/>
      <c r="F373" s="43">
        <f t="shared" si="4"/>
        <v>350000</v>
      </c>
    </row>
    <row r="374" spans="1:6" ht="21" customHeight="1">
      <c r="A374" s="42"/>
      <c r="B374" s="19" t="s">
        <v>235</v>
      </c>
      <c r="C374" s="20"/>
      <c r="D374" s="43"/>
      <c r="E374" s="48"/>
      <c r="F374" s="43"/>
    </row>
    <row r="375" spans="1:6" ht="21" customHeight="1">
      <c r="A375" s="42"/>
      <c r="B375" s="19" t="s">
        <v>313</v>
      </c>
      <c r="C375" s="20"/>
      <c r="D375" s="43"/>
      <c r="E375" s="48"/>
      <c r="F375" s="43"/>
    </row>
    <row r="376" spans="1:6" ht="21" customHeight="1">
      <c r="A376" s="42"/>
      <c r="B376" s="19" t="s">
        <v>16</v>
      </c>
      <c r="C376" s="20" t="s">
        <v>171</v>
      </c>
      <c r="D376" s="43">
        <v>20000</v>
      </c>
      <c r="E376" s="48">
        <v>1920</v>
      </c>
      <c r="F376" s="43">
        <f t="shared" si="4"/>
        <v>18080</v>
      </c>
    </row>
    <row r="377" spans="1:6" ht="21" customHeight="1">
      <c r="A377" s="42"/>
      <c r="B377" s="19" t="s">
        <v>314</v>
      </c>
      <c r="C377" s="20"/>
      <c r="D377" s="43">
        <v>160000</v>
      </c>
      <c r="E377" s="48">
        <v>13760</v>
      </c>
      <c r="F377" s="43">
        <f t="shared" si="4"/>
        <v>146240</v>
      </c>
    </row>
    <row r="378" spans="1:6" ht="21" customHeight="1">
      <c r="A378" s="49"/>
      <c r="B378" s="50"/>
      <c r="C378" s="51"/>
      <c r="D378" s="52"/>
      <c r="E378" s="53"/>
      <c r="F378" s="52"/>
    </row>
    <row r="379" ht="21" customHeight="1">
      <c r="E379" s="56"/>
    </row>
    <row r="380" ht="21" customHeight="1">
      <c r="E380" s="56"/>
    </row>
    <row r="381" spans="1:6" ht="21" customHeight="1">
      <c r="A381" s="73"/>
      <c r="B381" s="50"/>
      <c r="C381" s="50" t="s">
        <v>280</v>
      </c>
      <c r="D381" s="74"/>
      <c r="E381" s="75"/>
      <c r="F381" s="74"/>
    </row>
    <row r="382" spans="1:6" ht="21" customHeight="1">
      <c r="A382" s="465" t="s">
        <v>3</v>
      </c>
      <c r="B382" s="465"/>
      <c r="C382" s="465"/>
      <c r="D382" s="66" t="s">
        <v>4</v>
      </c>
      <c r="E382" s="66" t="s">
        <v>5</v>
      </c>
      <c r="F382" s="66" t="s">
        <v>4</v>
      </c>
    </row>
    <row r="383" spans="1:6" ht="21" customHeight="1">
      <c r="A383" s="466"/>
      <c r="B383" s="466"/>
      <c r="C383" s="466"/>
      <c r="D383" s="23" t="s">
        <v>6</v>
      </c>
      <c r="E383" s="23" t="s">
        <v>7</v>
      </c>
      <c r="F383" s="23" t="s">
        <v>8</v>
      </c>
    </row>
    <row r="384" spans="1:6" ht="21" customHeight="1">
      <c r="A384" s="42"/>
      <c r="B384" s="41" t="s">
        <v>10</v>
      </c>
      <c r="C384" s="20"/>
      <c r="D384" s="43"/>
      <c r="E384" s="48"/>
      <c r="F384" s="43"/>
    </row>
    <row r="385" spans="1:6" ht="21" customHeight="1">
      <c r="A385" s="42"/>
      <c r="B385" s="19" t="s">
        <v>183</v>
      </c>
      <c r="C385" s="20"/>
      <c r="D385" s="43">
        <v>20000</v>
      </c>
      <c r="E385" s="48"/>
      <c r="F385" s="43">
        <f t="shared" si="4"/>
        <v>20000</v>
      </c>
    </row>
    <row r="386" spans="1:6" ht="21" customHeight="1">
      <c r="A386" s="42"/>
      <c r="B386" s="19" t="s">
        <v>185</v>
      </c>
      <c r="C386" s="20"/>
      <c r="D386" s="43">
        <v>50000</v>
      </c>
      <c r="E386" s="48">
        <v>27690</v>
      </c>
      <c r="F386" s="43">
        <f t="shared" si="4"/>
        <v>22310</v>
      </c>
    </row>
    <row r="387" spans="1:6" ht="21" customHeight="1">
      <c r="A387" s="42"/>
      <c r="B387" s="19" t="s">
        <v>187</v>
      </c>
      <c r="C387" s="20"/>
      <c r="D387" s="43">
        <v>30000</v>
      </c>
      <c r="E387" s="48">
        <v>17267.02</v>
      </c>
      <c r="F387" s="43">
        <f t="shared" si="4"/>
        <v>12732.98</v>
      </c>
    </row>
    <row r="388" spans="1:6" ht="21" customHeight="1">
      <c r="A388" s="42"/>
      <c r="B388" s="19" t="s">
        <v>188</v>
      </c>
      <c r="C388" s="20"/>
      <c r="D388" s="43">
        <v>50000</v>
      </c>
      <c r="E388" s="48"/>
      <c r="F388" s="43">
        <f t="shared" si="4"/>
        <v>50000</v>
      </c>
    </row>
    <row r="389" spans="1:6" ht="21" customHeight="1">
      <c r="A389" s="42"/>
      <c r="B389" s="19" t="s">
        <v>189</v>
      </c>
      <c r="C389" s="20"/>
      <c r="D389" s="43">
        <v>110000</v>
      </c>
      <c r="E389" s="48">
        <v>9957.96</v>
      </c>
      <c r="F389" s="43">
        <f t="shared" si="4"/>
        <v>100042.04000000001</v>
      </c>
    </row>
    <row r="390" spans="1:6" ht="21" customHeight="1">
      <c r="A390" s="42"/>
      <c r="B390" s="19" t="s">
        <v>208</v>
      </c>
      <c r="C390" s="20"/>
      <c r="D390" s="43">
        <v>30000</v>
      </c>
      <c r="E390" s="48">
        <v>16000</v>
      </c>
      <c r="F390" s="43">
        <f t="shared" si="4"/>
        <v>14000</v>
      </c>
    </row>
    <row r="391" spans="1:6" ht="21" customHeight="1">
      <c r="A391" s="42"/>
      <c r="B391" s="19" t="s">
        <v>209</v>
      </c>
      <c r="C391" s="20"/>
      <c r="D391" s="43">
        <v>5000</v>
      </c>
      <c r="E391" s="71"/>
      <c r="F391" s="43">
        <f t="shared" si="4"/>
        <v>5000</v>
      </c>
    </row>
    <row r="392" spans="1:6" ht="21" customHeight="1">
      <c r="A392" s="42"/>
      <c r="B392" s="19" t="s">
        <v>193</v>
      </c>
      <c r="C392" s="20"/>
      <c r="D392" s="43">
        <v>20000</v>
      </c>
      <c r="E392" s="71"/>
      <c r="F392" s="43">
        <f t="shared" si="4"/>
        <v>20000</v>
      </c>
    </row>
    <row r="393" spans="1:6" ht="21" customHeight="1">
      <c r="A393" s="42"/>
      <c r="B393" s="19" t="s">
        <v>194</v>
      </c>
      <c r="C393" s="20"/>
      <c r="D393" s="43"/>
      <c r="E393" s="71"/>
      <c r="F393" s="43"/>
    </row>
    <row r="394" spans="1:6" ht="21" customHeight="1">
      <c r="A394" s="42"/>
      <c r="B394" s="19" t="s">
        <v>16</v>
      </c>
      <c r="C394" s="20" t="s">
        <v>130</v>
      </c>
      <c r="D394" s="43">
        <v>50000</v>
      </c>
      <c r="E394" s="71"/>
      <c r="F394" s="43">
        <f>D394-E394</f>
        <v>50000</v>
      </c>
    </row>
    <row r="395" spans="1:6" ht="21" customHeight="1">
      <c r="A395" s="42"/>
      <c r="B395" s="19" t="s">
        <v>16</v>
      </c>
      <c r="C395" s="20" t="s">
        <v>131</v>
      </c>
      <c r="D395" s="43">
        <v>5000</v>
      </c>
      <c r="E395" s="71">
        <v>2551</v>
      </c>
      <c r="F395" s="43">
        <f>D395-E395</f>
        <v>2449</v>
      </c>
    </row>
    <row r="396" spans="1:6" ht="21" customHeight="1">
      <c r="A396" s="42"/>
      <c r="B396" s="41" t="s">
        <v>11</v>
      </c>
      <c r="C396" s="20"/>
      <c r="D396" s="43"/>
      <c r="E396" s="56"/>
      <c r="F396" s="43"/>
    </row>
    <row r="397" spans="1:6" ht="20.25" customHeight="1">
      <c r="A397" s="42"/>
      <c r="B397" s="446" t="s">
        <v>262</v>
      </c>
      <c r="C397" s="451"/>
      <c r="D397" s="43">
        <v>1000</v>
      </c>
      <c r="E397" s="56"/>
      <c r="F397" s="43">
        <f>D397-E397</f>
        <v>1000</v>
      </c>
    </row>
    <row r="398" spans="1:7" ht="20.25" customHeight="1">
      <c r="A398" s="45" t="s">
        <v>135</v>
      </c>
      <c r="B398" s="41"/>
      <c r="C398" s="132"/>
      <c r="D398" s="47"/>
      <c r="F398" s="48"/>
      <c r="G398" s="55"/>
    </row>
    <row r="399" spans="1:7" ht="20.25" customHeight="1">
      <c r="A399" s="42"/>
      <c r="B399" s="447" t="s">
        <v>12</v>
      </c>
      <c r="C399" s="448"/>
      <c r="D399" s="47"/>
      <c r="F399" s="48"/>
      <c r="G399" s="55"/>
    </row>
    <row r="400" spans="1:7" ht="20.25" customHeight="1">
      <c r="A400" s="42"/>
      <c r="B400" s="449" t="s">
        <v>136</v>
      </c>
      <c r="C400" s="450"/>
      <c r="D400" s="47"/>
      <c r="F400" s="48"/>
      <c r="G400" s="55"/>
    </row>
    <row r="401" spans="1:7" ht="20.25" customHeight="1">
      <c r="A401" s="42"/>
      <c r="B401" s="446" t="s">
        <v>137</v>
      </c>
      <c r="C401" s="451"/>
      <c r="D401" s="43">
        <v>99960</v>
      </c>
      <c r="E401" s="56">
        <v>49977.16</v>
      </c>
      <c r="F401" s="43">
        <f>D401-E401</f>
        <v>49982.84</v>
      </c>
      <c r="G401" s="55"/>
    </row>
    <row r="402" spans="1:6" ht="20.25" customHeight="1">
      <c r="A402" s="45" t="s">
        <v>122</v>
      </c>
      <c r="B402" s="41"/>
      <c r="C402" s="20"/>
      <c r="D402" s="43"/>
      <c r="E402" s="56"/>
      <c r="F402" s="43"/>
    </row>
    <row r="403" spans="1:6" ht="20.25" customHeight="1">
      <c r="A403" s="45"/>
      <c r="B403" s="41" t="s">
        <v>160</v>
      </c>
      <c r="C403" s="20"/>
      <c r="D403" s="43"/>
      <c r="E403" s="71"/>
      <c r="F403" s="43"/>
    </row>
    <row r="404" spans="1:6" ht="20.25" customHeight="1">
      <c r="A404" s="42"/>
      <c r="B404" s="44" t="s">
        <v>210</v>
      </c>
      <c r="C404" s="20"/>
      <c r="D404" s="43"/>
      <c r="E404" s="48"/>
      <c r="F404" s="43"/>
    </row>
    <row r="405" spans="1:6" ht="20.25" customHeight="1">
      <c r="A405" s="42"/>
      <c r="B405" s="19" t="s">
        <v>16</v>
      </c>
      <c r="C405" s="20" t="s">
        <v>283</v>
      </c>
      <c r="D405" s="43">
        <v>28000</v>
      </c>
      <c r="E405" s="48">
        <v>28000</v>
      </c>
      <c r="F405" s="43">
        <f>D405-E405</f>
        <v>0</v>
      </c>
    </row>
    <row r="406" spans="1:6" ht="20.25" customHeight="1">
      <c r="A406" s="42"/>
      <c r="B406" s="19" t="s">
        <v>16</v>
      </c>
      <c r="C406" s="20" t="s">
        <v>316</v>
      </c>
      <c r="D406" s="43">
        <v>19000</v>
      </c>
      <c r="E406" s="48">
        <v>19000</v>
      </c>
      <c r="F406" s="43">
        <f>D406-E406</f>
        <v>0</v>
      </c>
    </row>
    <row r="407" spans="1:6" ht="20.25" customHeight="1">
      <c r="A407" s="42"/>
      <c r="B407" s="44" t="s">
        <v>132</v>
      </c>
      <c r="C407" s="20"/>
      <c r="D407" s="43"/>
      <c r="E407" s="48"/>
      <c r="F407" s="43"/>
    </row>
    <row r="408" spans="1:6" ht="20.25" customHeight="1">
      <c r="A408" s="42"/>
      <c r="B408" s="19" t="s">
        <v>16</v>
      </c>
      <c r="C408" s="20" t="s">
        <v>315</v>
      </c>
      <c r="D408" s="43">
        <v>1600</v>
      </c>
      <c r="E408" s="48">
        <v>1600</v>
      </c>
      <c r="F408" s="43">
        <f>D408-E408</f>
        <v>0</v>
      </c>
    </row>
    <row r="409" spans="1:6" ht="21" customHeight="1">
      <c r="A409" s="42"/>
      <c r="B409" s="19" t="s">
        <v>16</v>
      </c>
      <c r="C409" s="20" t="s">
        <v>284</v>
      </c>
      <c r="D409" s="43">
        <v>5350</v>
      </c>
      <c r="E409" s="48">
        <v>5350</v>
      </c>
      <c r="F409" s="43">
        <f>D409-E409</f>
        <v>0</v>
      </c>
    </row>
    <row r="410" spans="1:6" ht="21" customHeight="1">
      <c r="A410" s="42"/>
      <c r="B410" s="19" t="s">
        <v>16</v>
      </c>
      <c r="C410" s="20" t="s">
        <v>285</v>
      </c>
      <c r="D410" s="43">
        <v>1250</v>
      </c>
      <c r="E410" s="43">
        <v>1250</v>
      </c>
      <c r="F410" s="43">
        <f>D410-E410</f>
        <v>0</v>
      </c>
    </row>
    <row r="411" spans="1:6" ht="21" customHeight="1">
      <c r="A411" s="42"/>
      <c r="B411" s="19" t="s">
        <v>16</v>
      </c>
      <c r="C411" s="20" t="s">
        <v>286</v>
      </c>
      <c r="D411" s="43">
        <v>63000</v>
      </c>
      <c r="E411" s="43">
        <v>62000</v>
      </c>
      <c r="F411" s="43">
        <f>D411-E411</f>
        <v>1000</v>
      </c>
    </row>
    <row r="412" spans="1:6" ht="21" customHeight="1">
      <c r="A412" s="42"/>
      <c r="B412" s="44" t="s">
        <v>133</v>
      </c>
      <c r="C412" s="20"/>
      <c r="D412" s="43"/>
      <c r="E412" s="43"/>
      <c r="F412" s="43"/>
    </row>
    <row r="413" spans="1:6" ht="21" customHeight="1">
      <c r="A413" s="42"/>
      <c r="B413" s="19" t="s">
        <v>16</v>
      </c>
      <c r="C413" s="20" t="s">
        <v>317</v>
      </c>
      <c r="D413" s="43">
        <v>3500</v>
      </c>
      <c r="E413" s="43">
        <v>3500</v>
      </c>
      <c r="F413" s="43">
        <f>D413-E413</f>
        <v>0</v>
      </c>
    </row>
    <row r="414" spans="1:6" ht="21" customHeight="1">
      <c r="A414" s="42"/>
      <c r="B414" s="19" t="s">
        <v>16</v>
      </c>
      <c r="C414" s="20" t="s">
        <v>287</v>
      </c>
      <c r="D414" s="43">
        <v>20000</v>
      </c>
      <c r="E414" s="43">
        <v>20000</v>
      </c>
      <c r="F414" s="43">
        <f>D414-E414</f>
        <v>0</v>
      </c>
    </row>
    <row r="415" spans="1:6" ht="21" customHeight="1">
      <c r="A415" s="42"/>
      <c r="B415" s="44" t="s">
        <v>134</v>
      </c>
      <c r="C415" s="20"/>
      <c r="D415" s="43"/>
      <c r="E415" s="43"/>
      <c r="F415" s="43"/>
    </row>
    <row r="416" spans="1:6" ht="21" customHeight="1">
      <c r="A416" s="42"/>
      <c r="B416" s="19" t="s">
        <v>16</v>
      </c>
      <c r="C416" s="20" t="s">
        <v>288</v>
      </c>
      <c r="D416" s="43">
        <v>15000</v>
      </c>
      <c r="E416" s="43"/>
      <c r="F416" s="43">
        <f>D416-E416</f>
        <v>15000</v>
      </c>
    </row>
    <row r="417" spans="1:6" ht="21" customHeight="1">
      <c r="A417" s="42"/>
      <c r="B417" s="19" t="s">
        <v>16</v>
      </c>
      <c r="C417" s="20" t="s">
        <v>289</v>
      </c>
      <c r="D417" s="43">
        <v>30000</v>
      </c>
      <c r="E417" s="43"/>
      <c r="F417" s="43">
        <f>D417-E417</f>
        <v>30000</v>
      </c>
    </row>
    <row r="418" spans="1:6" ht="21" customHeight="1">
      <c r="A418" s="49"/>
      <c r="B418" s="50" t="s">
        <v>16</v>
      </c>
      <c r="C418" s="51" t="s">
        <v>290</v>
      </c>
      <c r="D418" s="52">
        <v>15000</v>
      </c>
      <c r="E418" s="77"/>
      <c r="F418" s="52">
        <f>D418-E418</f>
        <v>15000</v>
      </c>
    </row>
    <row r="419" spans="1:6" ht="21" customHeight="1">
      <c r="A419" s="73"/>
      <c r="B419" s="50"/>
      <c r="C419" s="50" t="s">
        <v>302</v>
      </c>
      <c r="D419" s="74"/>
      <c r="E419" s="75"/>
      <c r="F419" s="74"/>
    </row>
    <row r="420" spans="1:6" ht="21" customHeight="1">
      <c r="A420" s="465" t="s">
        <v>3</v>
      </c>
      <c r="B420" s="465"/>
      <c r="C420" s="465"/>
      <c r="D420" s="66" t="s">
        <v>4</v>
      </c>
      <c r="E420" s="66" t="s">
        <v>5</v>
      </c>
      <c r="F420" s="66" t="s">
        <v>4</v>
      </c>
    </row>
    <row r="421" spans="1:6" ht="21" customHeight="1">
      <c r="A421" s="466"/>
      <c r="B421" s="466"/>
      <c r="C421" s="466"/>
      <c r="D421" s="23" t="s">
        <v>6</v>
      </c>
      <c r="E421" s="23" t="s">
        <v>7</v>
      </c>
      <c r="F421" s="23" t="s">
        <v>8</v>
      </c>
    </row>
    <row r="422" spans="1:6" ht="21" customHeight="1">
      <c r="A422" s="42"/>
      <c r="B422" s="19" t="s">
        <v>16</v>
      </c>
      <c r="C422" s="20" t="s">
        <v>292</v>
      </c>
      <c r="D422" s="43">
        <v>137000</v>
      </c>
      <c r="E422" s="60"/>
      <c r="F422" s="43">
        <f>D422-E422</f>
        <v>137000</v>
      </c>
    </row>
    <row r="423" spans="1:6" ht="21" customHeight="1">
      <c r="A423" s="42"/>
      <c r="C423" s="20" t="s">
        <v>293</v>
      </c>
      <c r="D423" s="43"/>
      <c r="E423" s="60"/>
      <c r="F423" s="43"/>
    </row>
    <row r="424" spans="1:6" ht="21" customHeight="1">
      <c r="A424" s="42"/>
      <c r="C424" s="20" t="s">
        <v>291</v>
      </c>
      <c r="D424" s="43"/>
      <c r="E424" s="60"/>
      <c r="F424" s="43"/>
    </row>
    <row r="425" spans="1:6" ht="21" customHeight="1">
      <c r="A425" s="42"/>
      <c r="C425" s="20" t="s">
        <v>294</v>
      </c>
      <c r="D425" s="43"/>
      <c r="E425" s="60"/>
      <c r="F425" s="43"/>
    </row>
    <row r="426" spans="1:6" ht="21" customHeight="1">
      <c r="A426" s="42"/>
      <c r="C426" s="20" t="s">
        <v>297</v>
      </c>
      <c r="D426" s="43"/>
      <c r="E426" s="60"/>
      <c r="F426" s="43"/>
    </row>
    <row r="427" spans="1:6" ht="21" customHeight="1">
      <c r="A427" s="42"/>
      <c r="C427" s="20" t="s">
        <v>295</v>
      </c>
      <c r="D427" s="43"/>
      <c r="E427" s="60"/>
      <c r="F427" s="43"/>
    </row>
    <row r="428" spans="1:6" ht="21" customHeight="1">
      <c r="A428" s="42"/>
      <c r="C428" s="20" t="s">
        <v>298</v>
      </c>
      <c r="D428" s="43"/>
      <c r="E428" s="60"/>
      <c r="F428" s="43"/>
    </row>
    <row r="429" spans="1:6" ht="21" customHeight="1">
      <c r="A429" s="42"/>
      <c r="C429" s="20" t="s">
        <v>296</v>
      </c>
      <c r="D429" s="43"/>
      <c r="E429" s="60"/>
      <c r="F429" s="43"/>
    </row>
    <row r="430" spans="1:6" ht="21" customHeight="1">
      <c r="A430" s="42"/>
      <c r="C430" s="20" t="s">
        <v>299</v>
      </c>
      <c r="D430" s="43"/>
      <c r="E430" s="60"/>
      <c r="F430" s="43"/>
    </row>
    <row r="431" spans="1:6" ht="21" customHeight="1">
      <c r="A431" s="42"/>
      <c r="B431" s="41" t="s">
        <v>161</v>
      </c>
      <c r="C431" s="20"/>
      <c r="D431" s="43"/>
      <c r="E431" s="48"/>
      <c r="F431" s="43"/>
    </row>
    <row r="432" spans="1:6" ht="21" customHeight="1">
      <c r="A432" s="42"/>
      <c r="B432" s="41" t="s">
        <v>318</v>
      </c>
      <c r="C432" s="20"/>
      <c r="D432" s="43"/>
      <c r="E432" s="48"/>
      <c r="F432" s="43"/>
    </row>
    <row r="433" spans="1:12" ht="21" customHeight="1">
      <c r="A433" s="42"/>
      <c r="B433" s="19" t="s">
        <v>16</v>
      </c>
      <c r="C433" s="19" t="s">
        <v>138</v>
      </c>
      <c r="D433" s="43">
        <v>174000</v>
      </c>
      <c r="E433" s="48"/>
      <c r="F433" s="43">
        <f>D433-E433</f>
        <v>174000</v>
      </c>
      <c r="L433" s="62"/>
    </row>
    <row r="434" spans="1:12" ht="21" customHeight="1">
      <c r="A434" s="45" t="s">
        <v>139</v>
      </c>
      <c r="C434" s="20"/>
      <c r="D434" s="43"/>
      <c r="E434" s="48"/>
      <c r="F434" s="43"/>
      <c r="K434" s="25"/>
      <c r="L434" s="62"/>
    </row>
    <row r="435" spans="1:12" ht="21" customHeight="1">
      <c r="A435" s="45"/>
      <c r="B435" s="41" t="s">
        <v>318</v>
      </c>
      <c r="D435" s="43"/>
      <c r="E435" s="48"/>
      <c r="F435" s="43"/>
      <c r="K435" s="25"/>
      <c r="L435" s="62"/>
    </row>
    <row r="436" spans="1:12" ht="21" customHeight="1">
      <c r="A436" s="42"/>
      <c r="B436" s="19" t="s">
        <v>16</v>
      </c>
      <c r="C436" s="19" t="s">
        <v>300</v>
      </c>
      <c r="D436" s="43">
        <v>498600</v>
      </c>
      <c r="E436" s="48"/>
      <c r="F436" s="43">
        <f>D436-E436</f>
        <v>498600</v>
      </c>
      <c r="L436" s="62"/>
    </row>
    <row r="437" spans="1:12" ht="21" customHeight="1">
      <c r="A437" s="42"/>
      <c r="B437" s="25"/>
      <c r="C437" s="25" t="s">
        <v>301</v>
      </c>
      <c r="D437" s="43"/>
      <c r="E437" s="48"/>
      <c r="F437" s="43"/>
      <c r="K437" s="446"/>
      <c r="L437" s="446"/>
    </row>
    <row r="438" spans="1:12" ht="21" customHeight="1">
      <c r="A438" s="42"/>
      <c r="B438" s="19" t="s">
        <v>16</v>
      </c>
      <c r="C438" s="19" t="s">
        <v>319</v>
      </c>
      <c r="D438" s="43">
        <v>263400</v>
      </c>
      <c r="E438" s="48"/>
      <c r="F438" s="43">
        <f>D438-E438</f>
        <v>263400</v>
      </c>
      <c r="K438" s="446"/>
      <c r="L438" s="446"/>
    </row>
    <row r="439" spans="1:12" ht="21" customHeight="1">
      <c r="A439" s="42"/>
      <c r="C439" s="19" t="s">
        <v>320</v>
      </c>
      <c r="D439" s="43"/>
      <c r="E439" s="48"/>
      <c r="F439" s="43"/>
      <c r="K439" s="25"/>
      <c r="L439" s="25"/>
    </row>
    <row r="440" spans="1:12" ht="21" customHeight="1">
      <c r="A440" s="42"/>
      <c r="B440" s="19" t="s">
        <v>16</v>
      </c>
      <c r="C440" s="19" t="s">
        <v>211</v>
      </c>
      <c r="D440" s="43">
        <v>472900</v>
      </c>
      <c r="E440" s="43"/>
      <c r="F440" s="43">
        <f>D440-E440</f>
        <v>472900</v>
      </c>
      <c r="K440" s="25"/>
      <c r="L440" s="25"/>
    </row>
    <row r="441" spans="1:12" ht="21" customHeight="1">
      <c r="A441" s="42"/>
      <c r="B441" s="19" t="s">
        <v>16</v>
      </c>
      <c r="C441" s="19" t="s">
        <v>321</v>
      </c>
      <c r="D441" s="43">
        <v>218000</v>
      </c>
      <c r="E441" s="48"/>
      <c r="F441" s="43">
        <f>D441-E441</f>
        <v>218000</v>
      </c>
      <c r="K441" s="446"/>
      <c r="L441" s="446"/>
    </row>
    <row r="442" spans="1:12" ht="21" customHeight="1">
      <c r="A442" s="42"/>
      <c r="B442" s="25"/>
      <c r="C442" s="28" t="s">
        <v>322</v>
      </c>
      <c r="D442" s="43"/>
      <c r="E442" s="48"/>
      <c r="F442" s="43"/>
      <c r="K442" s="446"/>
      <c r="L442" s="446"/>
    </row>
    <row r="443" spans="1:12" ht="21" customHeight="1">
      <c r="A443" s="42"/>
      <c r="B443" s="19" t="s">
        <v>16</v>
      </c>
      <c r="C443" s="19" t="s">
        <v>212</v>
      </c>
      <c r="D443" s="43">
        <v>243000</v>
      </c>
      <c r="E443" s="48"/>
      <c r="F443" s="43">
        <f>D443-E443</f>
        <v>243000</v>
      </c>
      <c r="K443" s="446"/>
      <c r="L443" s="446"/>
    </row>
    <row r="444" spans="1:12" ht="21" customHeight="1">
      <c r="A444" s="42"/>
      <c r="B444" s="19" t="s">
        <v>16</v>
      </c>
      <c r="C444" s="19" t="s">
        <v>213</v>
      </c>
      <c r="D444" s="43">
        <v>204800</v>
      </c>
      <c r="E444" s="48"/>
      <c r="F444" s="70">
        <f>D444-E444</f>
        <v>204800</v>
      </c>
      <c r="K444" s="446"/>
      <c r="L444" s="446"/>
    </row>
    <row r="445" spans="1:12" ht="21" customHeight="1">
      <c r="A445" s="42"/>
      <c r="B445" s="19" t="s">
        <v>16</v>
      </c>
      <c r="C445" s="19" t="s">
        <v>324</v>
      </c>
      <c r="D445" s="43">
        <v>220000</v>
      </c>
      <c r="E445" s="48"/>
      <c r="F445" s="70">
        <f>D445-E445</f>
        <v>220000</v>
      </c>
      <c r="K445" s="446"/>
      <c r="L445" s="446"/>
    </row>
    <row r="446" spans="1:12" ht="21" customHeight="1">
      <c r="A446" s="42"/>
      <c r="C446" s="25" t="s">
        <v>323</v>
      </c>
      <c r="D446" s="30"/>
      <c r="E446" s="48"/>
      <c r="F446" s="70"/>
      <c r="K446" s="25"/>
      <c r="L446" s="25"/>
    </row>
    <row r="447" spans="1:12" ht="21" customHeight="1">
      <c r="A447" s="42"/>
      <c r="B447" s="19" t="s">
        <v>16</v>
      </c>
      <c r="C447" s="19" t="s">
        <v>214</v>
      </c>
      <c r="D447" s="43">
        <v>45000</v>
      </c>
      <c r="E447" s="48"/>
      <c r="F447" s="70">
        <f>D447-E447</f>
        <v>45000</v>
      </c>
      <c r="K447" s="446"/>
      <c r="L447" s="446"/>
    </row>
    <row r="448" spans="1:12" ht="21" customHeight="1">
      <c r="A448" s="42"/>
      <c r="B448" s="19" t="s">
        <v>16</v>
      </c>
      <c r="C448" s="19" t="s">
        <v>215</v>
      </c>
      <c r="D448" s="43">
        <v>235200</v>
      </c>
      <c r="E448" s="48"/>
      <c r="F448" s="70">
        <f>D448-E448</f>
        <v>235200</v>
      </c>
      <c r="K448" s="446"/>
      <c r="L448" s="446"/>
    </row>
    <row r="449" spans="1:6" ht="21" customHeight="1">
      <c r="A449" s="42"/>
      <c r="B449" s="19" t="s">
        <v>16</v>
      </c>
      <c r="C449" s="19" t="s">
        <v>216</v>
      </c>
      <c r="D449" s="43">
        <v>114700</v>
      </c>
      <c r="E449" s="48"/>
      <c r="F449" s="70">
        <f>D449-E449</f>
        <v>114700</v>
      </c>
    </row>
    <row r="450" spans="1:6" ht="21" customHeight="1">
      <c r="A450" s="42"/>
      <c r="B450" s="19" t="s">
        <v>16</v>
      </c>
      <c r="C450" s="19" t="s">
        <v>325</v>
      </c>
      <c r="D450" s="43">
        <v>43600</v>
      </c>
      <c r="E450" s="48"/>
      <c r="F450" s="43">
        <f>D450-E450</f>
        <v>43600</v>
      </c>
    </row>
    <row r="451" spans="1:6" ht="21" customHeight="1">
      <c r="A451" s="49"/>
      <c r="B451" s="50"/>
      <c r="C451" s="33" t="s">
        <v>323</v>
      </c>
      <c r="D451" s="30"/>
      <c r="E451" s="48"/>
      <c r="F451" s="43"/>
    </row>
    <row r="452" spans="4:6" ht="24.75" customHeight="1" thickBot="1">
      <c r="D452" s="59">
        <f>SUM(D354:D451)</f>
        <v>6330700</v>
      </c>
      <c r="E452" s="59">
        <f>SUM(E354:E451)</f>
        <v>624303.14</v>
      </c>
      <c r="F452" s="59">
        <f>D452-E452</f>
        <v>5706396.86</v>
      </c>
    </row>
    <row r="453" spans="5:6" ht="21" customHeight="1" thickTop="1">
      <c r="E453" s="56"/>
      <c r="F453" s="19"/>
    </row>
    <row r="458" spans="4:6" ht="21" customHeight="1">
      <c r="D458" s="138">
        <f>D452+D321+D247+D17</f>
        <v>17852280</v>
      </c>
      <c r="E458" s="138">
        <f>E452+E321+E247+E17</f>
        <v>2407060.84</v>
      </c>
      <c r="F458" s="139">
        <f>F452+F321+F247+F17</f>
        <v>15445219.16</v>
      </c>
    </row>
    <row r="477" ht="21" customHeight="1">
      <c r="C477" s="61"/>
    </row>
    <row r="482" ht="21" customHeight="1">
      <c r="D482" s="62"/>
    </row>
    <row r="483" ht="21" customHeight="1">
      <c r="D483" s="62"/>
    </row>
    <row r="485" ht="21" customHeight="1">
      <c r="C485" s="61"/>
    </row>
    <row r="489" ht="21" customHeight="1">
      <c r="D489" s="56"/>
    </row>
    <row r="496" ht="21" customHeight="1">
      <c r="D496" s="56"/>
    </row>
    <row r="497" ht="21" customHeight="1">
      <c r="D497" s="56"/>
    </row>
    <row r="498" ht="21" customHeight="1">
      <c r="D498" s="38"/>
    </row>
    <row r="499" ht="21" customHeight="1">
      <c r="C499" s="62"/>
    </row>
    <row r="500" ht="21" customHeight="1">
      <c r="C500" s="62"/>
    </row>
    <row r="501" ht="21" customHeight="1">
      <c r="C501" s="62"/>
    </row>
    <row r="502" ht="21" customHeight="1">
      <c r="C502" s="63"/>
    </row>
    <row r="503" ht="21" customHeight="1">
      <c r="C503" s="64"/>
    </row>
    <row r="504" ht="21" customHeight="1">
      <c r="C504" s="64"/>
    </row>
    <row r="505" ht="21" customHeight="1">
      <c r="C505" s="62"/>
    </row>
    <row r="506" ht="21" customHeight="1">
      <c r="C506" s="62"/>
    </row>
    <row r="507" ht="21" customHeight="1">
      <c r="C507" s="62"/>
    </row>
    <row r="508" ht="21" customHeight="1">
      <c r="C508" s="63"/>
    </row>
    <row r="509" ht="21" customHeight="1">
      <c r="C509" s="18"/>
    </row>
    <row r="512" ht="21" customHeight="1">
      <c r="C512" s="18"/>
    </row>
    <row r="513" ht="21" customHeight="1">
      <c r="C513" s="18"/>
    </row>
    <row r="515" ht="21" customHeight="1">
      <c r="C515" s="18"/>
    </row>
    <row r="526" ht="21" customHeight="1">
      <c r="C526" s="46"/>
    </row>
    <row r="527" ht="21" customHeight="1">
      <c r="C527" s="46"/>
    </row>
    <row r="528" ht="21" customHeight="1">
      <c r="C528" s="46"/>
    </row>
  </sheetData>
  <mergeCells count="66">
    <mergeCell ref="A232:C232"/>
    <mergeCell ref="A348:C349"/>
    <mergeCell ref="A156:C156"/>
    <mergeCell ref="A267:F267"/>
    <mergeCell ref="A268:F268"/>
    <mergeCell ref="A269:F269"/>
    <mergeCell ref="A243:C243"/>
    <mergeCell ref="A270:F270"/>
    <mergeCell ref="A272:C273"/>
    <mergeCell ref="A343:F343"/>
    <mergeCell ref="A44:C45"/>
    <mergeCell ref="A46:C46"/>
    <mergeCell ref="A87:C87"/>
    <mergeCell ref="A107:C107"/>
    <mergeCell ref="A92:C92"/>
    <mergeCell ref="A39:F39"/>
    <mergeCell ref="A40:F40"/>
    <mergeCell ref="A41:F41"/>
    <mergeCell ref="A42:F42"/>
    <mergeCell ref="A6:C7"/>
    <mergeCell ref="A1:F1"/>
    <mergeCell ref="A2:F2"/>
    <mergeCell ref="A3:F3"/>
    <mergeCell ref="A4:F4"/>
    <mergeCell ref="A8:C8"/>
    <mergeCell ref="A9:C9"/>
    <mergeCell ref="A382:C383"/>
    <mergeCell ref="A420:C421"/>
    <mergeCell ref="A78:C79"/>
    <mergeCell ref="A192:C193"/>
    <mergeCell ref="A230:C231"/>
    <mergeCell ref="A346:F346"/>
    <mergeCell ref="A274:C274"/>
    <mergeCell ref="A306:C307"/>
    <mergeCell ref="A200:C200"/>
    <mergeCell ref="A201:C201"/>
    <mergeCell ref="A116:C117"/>
    <mergeCell ref="A154:C155"/>
    <mergeCell ref="A184:C184"/>
    <mergeCell ref="A172:C172"/>
    <mergeCell ref="A118:C118"/>
    <mergeCell ref="A121:C121"/>
    <mergeCell ref="A124:C124"/>
    <mergeCell ref="A137:C137"/>
    <mergeCell ref="A147:C147"/>
    <mergeCell ref="A194:C194"/>
    <mergeCell ref="A196:C196"/>
    <mergeCell ref="A175:C175"/>
    <mergeCell ref="A181:C181"/>
    <mergeCell ref="K441:L441"/>
    <mergeCell ref="K442:L442"/>
    <mergeCell ref="B302:C302"/>
    <mergeCell ref="B397:C397"/>
    <mergeCell ref="A350:C350"/>
    <mergeCell ref="A344:F344"/>
    <mergeCell ref="A345:F345"/>
    <mergeCell ref="K448:L448"/>
    <mergeCell ref="B399:C399"/>
    <mergeCell ref="B400:C400"/>
    <mergeCell ref="B401:C401"/>
    <mergeCell ref="K443:L443"/>
    <mergeCell ref="K444:L444"/>
    <mergeCell ref="K445:L445"/>
    <mergeCell ref="K447:L447"/>
    <mergeCell ref="K437:L437"/>
    <mergeCell ref="K438:L438"/>
  </mergeCells>
  <printOptions/>
  <pageMargins left="0.6692913385826772" right="0.15748031496062992" top="0.5905511811023623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4"/>
  </sheetPr>
  <dimension ref="A1:E11"/>
  <sheetViews>
    <sheetView view="pageBreakPreview" zoomScaleSheetLayoutView="100" workbookViewId="0" topLeftCell="A1">
      <selection activeCell="A3" sqref="A3:D3"/>
    </sheetView>
  </sheetViews>
  <sheetFormatPr defaultColWidth="9.140625" defaultRowHeight="12.75"/>
  <cols>
    <col min="1" max="1" width="64.57421875" style="198" customWidth="1"/>
    <col min="2" max="4" width="16.7109375" style="166" customWidth="1"/>
    <col min="5" max="5" width="16.140625" style="186" customWidth="1"/>
    <col min="6" max="16384" width="9.140625" style="186" customWidth="1"/>
  </cols>
  <sheetData>
    <row r="1" spans="1:4" ht="23.25">
      <c r="A1" s="432" t="s">
        <v>2</v>
      </c>
      <c r="B1" s="432"/>
      <c r="C1" s="432"/>
      <c r="D1" s="432"/>
    </row>
    <row r="2" spans="1:4" ht="23.25">
      <c r="A2" s="432" t="s">
        <v>354</v>
      </c>
      <c r="B2" s="432"/>
      <c r="C2" s="432"/>
      <c r="D2" s="432"/>
    </row>
    <row r="3" spans="1:4" ht="23.25">
      <c r="A3" s="432" t="str">
        <f>รายจ่ายทุกส่วน!A3:F3</f>
        <v>ตั้งแต่วันที่  1  ตุลาคม  2556  ถึงวันที่  30  พฤศจิกายน  2556</v>
      </c>
      <c r="B3" s="432"/>
      <c r="C3" s="432"/>
      <c r="D3" s="432"/>
    </row>
    <row r="4" spans="1:4" ht="15" customHeight="1">
      <c r="A4" s="470"/>
      <c r="B4" s="471"/>
      <c r="C4" s="471"/>
      <c r="D4" s="471"/>
    </row>
    <row r="5" spans="1:4" ht="23.25">
      <c r="A5" s="469" t="s">
        <v>3</v>
      </c>
      <c r="B5" s="188" t="s">
        <v>4</v>
      </c>
      <c r="C5" s="189" t="s">
        <v>5</v>
      </c>
      <c r="D5" s="188" t="s">
        <v>4</v>
      </c>
    </row>
    <row r="6" spans="1:4" ht="23.25">
      <c r="A6" s="437"/>
      <c r="B6" s="190" t="s">
        <v>355</v>
      </c>
      <c r="C6" s="191" t="s">
        <v>7</v>
      </c>
      <c r="D6" s="192" t="s">
        <v>306</v>
      </c>
    </row>
    <row r="7" spans="1:4" ht="23.25">
      <c r="A7" s="202" t="s">
        <v>347</v>
      </c>
      <c r="B7" s="199"/>
      <c r="C7" s="200"/>
      <c r="D7" s="201"/>
    </row>
    <row r="8" spans="1:4" ht="23.25">
      <c r="A8" s="99" t="s">
        <v>357</v>
      </c>
      <c r="B8" s="193">
        <v>1992000</v>
      </c>
      <c r="C8" s="194">
        <v>1992000</v>
      </c>
      <c r="D8" s="193">
        <f>B8-C8</f>
        <v>0</v>
      </c>
    </row>
    <row r="9" spans="1:4" ht="23.25">
      <c r="A9" s="179" t="s">
        <v>350</v>
      </c>
      <c r="B9" s="193"/>
      <c r="C9" s="194"/>
      <c r="D9" s="193"/>
    </row>
    <row r="10" spans="1:4" ht="23.25">
      <c r="A10" s="185"/>
      <c r="B10" s="148"/>
      <c r="C10" s="148"/>
      <c r="D10" s="148"/>
    </row>
    <row r="11" spans="1:5" s="204" customFormat="1" ht="24" thickBot="1">
      <c r="A11" s="195" t="s">
        <v>356</v>
      </c>
      <c r="B11" s="196">
        <f>SUM(B8:B10)</f>
        <v>1992000</v>
      </c>
      <c r="C11" s="197">
        <f>SUM(C8:C10)</f>
        <v>1992000</v>
      </c>
      <c r="D11" s="196">
        <f>SUM(D8:D10)</f>
        <v>0</v>
      </c>
      <c r="E11" s="203"/>
    </row>
    <row r="12" ht="24" thickTop="1"/>
  </sheetData>
  <mergeCells count="5">
    <mergeCell ref="A5:A6"/>
    <mergeCell ref="A1:D1"/>
    <mergeCell ref="A2:D2"/>
    <mergeCell ref="A3:D3"/>
    <mergeCell ref="A4:D4"/>
  </mergeCells>
  <printOptions/>
  <pageMargins left="0.8661417322834646" right="0.15748031496062992" top="0.7874015748031497" bottom="0.1968503937007874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>
    <tabColor indexed="13"/>
  </sheetPr>
  <dimension ref="A1:G74"/>
  <sheetViews>
    <sheetView view="pageBreakPreview" zoomScaleNormal="75" zoomScaleSheetLayoutView="100" workbookViewId="0" topLeftCell="A1">
      <selection activeCell="A54" sqref="A54"/>
    </sheetView>
  </sheetViews>
  <sheetFormatPr defaultColWidth="9.140625" defaultRowHeight="23.25" customHeight="1"/>
  <cols>
    <col min="1" max="1" width="61.7109375" style="142" customWidth="1"/>
    <col min="2" max="2" width="10.7109375" style="142" customWidth="1"/>
    <col min="3" max="4" width="17.7109375" style="142" customWidth="1"/>
    <col min="5" max="5" width="16.7109375" style="142" customWidth="1"/>
    <col min="6" max="6" width="17.140625" style="140" customWidth="1"/>
    <col min="7" max="7" width="9.140625" style="141" customWidth="1"/>
    <col min="8" max="16384" width="9.140625" style="142" customWidth="1"/>
  </cols>
  <sheetData>
    <row r="1" spans="1:5" ht="23.25" customHeight="1">
      <c r="A1" s="444" t="s">
        <v>2</v>
      </c>
      <c r="B1" s="444"/>
      <c r="C1" s="444"/>
      <c r="D1" s="444"/>
      <c r="E1" s="444"/>
    </row>
    <row r="2" spans="1:5" ht="23.25" customHeight="1">
      <c r="A2" s="444" t="s">
        <v>0</v>
      </c>
      <c r="B2" s="444"/>
      <c r="C2" s="444"/>
      <c r="D2" s="444"/>
      <c r="E2" s="444"/>
    </row>
    <row r="3" spans="1:5" ht="23.25" customHeight="1">
      <c r="A3" s="444" t="s">
        <v>69</v>
      </c>
      <c r="B3" s="444"/>
      <c r="C3" s="444"/>
      <c r="D3" s="444"/>
      <c r="E3" s="444"/>
    </row>
    <row r="4" spans="1:5" ht="23.25" customHeight="1">
      <c r="A4" s="444" t="s">
        <v>340</v>
      </c>
      <c r="B4" s="444"/>
      <c r="C4" s="444"/>
      <c r="D4" s="444"/>
      <c r="E4" s="444"/>
    </row>
    <row r="5" spans="1:5" ht="23.25" customHeight="1">
      <c r="A5" s="143" t="s">
        <v>27</v>
      </c>
      <c r="B5" s="143"/>
      <c r="C5" s="143"/>
      <c r="D5" s="143"/>
      <c r="E5" s="143"/>
    </row>
    <row r="6" spans="1:5" ht="23.25" customHeight="1">
      <c r="A6" s="436" t="s">
        <v>3</v>
      </c>
      <c r="B6" s="436" t="s">
        <v>15</v>
      </c>
      <c r="C6" s="144" t="s">
        <v>25</v>
      </c>
      <c r="D6" s="144" t="s">
        <v>28</v>
      </c>
      <c r="E6" s="144" t="s">
        <v>26</v>
      </c>
    </row>
    <row r="7" spans="1:5" ht="23.25" customHeight="1">
      <c r="A7" s="445"/>
      <c r="B7" s="445"/>
      <c r="C7" s="145" t="s">
        <v>341</v>
      </c>
      <c r="D7" s="145" t="s">
        <v>342</v>
      </c>
      <c r="E7" s="145" t="s">
        <v>343</v>
      </c>
    </row>
    <row r="8" spans="1:7" s="153" customFormat="1" ht="23.25" customHeight="1">
      <c r="A8" s="146" t="s">
        <v>49</v>
      </c>
      <c r="B8" s="147">
        <v>410000</v>
      </c>
      <c r="C8" s="148"/>
      <c r="D8" s="149"/>
      <c r="E8" s="150"/>
      <c r="F8" s="151"/>
      <c r="G8" s="152"/>
    </row>
    <row r="9" spans="1:7" s="153" customFormat="1" ht="23.25" customHeight="1">
      <c r="A9" s="154" t="s">
        <v>303</v>
      </c>
      <c r="B9" s="155">
        <v>411000</v>
      </c>
      <c r="C9" s="156">
        <v>0</v>
      </c>
      <c r="D9" s="156">
        <f>D10+D11+D12+D13</f>
        <v>141.51</v>
      </c>
      <c r="E9" s="156">
        <f aca="true" t="shared" si="0" ref="E9:E28">C9+D9</f>
        <v>141.51</v>
      </c>
      <c r="F9" s="151"/>
      <c r="G9" s="152"/>
    </row>
    <row r="10" spans="1:6" ht="23.25" customHeight="1">
      <c r="A10" s="157" t="s">
        <v>29</v>
      </c>
      <c r="B10" s="158">
        <v>411001</v>
      </c>
      <c r="C10" s="148">
        <v>0</v>
      </c>
      <c r="D10" s="148">
        <v>0</v>
      </c>
      <c r="E10" s="159">
        <f t="shared" si="0"/>
        <v>0</v>
      </c>
      <c r="F10" s="160"/>
    </row>
    <row r="11" spans="1:6" ht="23.25" customHeight="1">
      <c r="A11" s="157" t="s">
        <v>30</v>
      </c>
      <c r="B11" s="158">
        <v>411002</v>
      </c>
      <c r="C11" s="148">
        <v>0</v>
      </c>
      <c r="D11" s="148">
        <v>141.51</v>
      </c>
      <c r="E11" s="148">
        <f t="shared" si="0"/>
        <v>141.51</v>
      </c>
      <c r="F11" s="161"/>
    </row>
    <row r="12" spans="1:5" ht="23.25" customHeight="1">
      <c r="A12" s="157" t="s">
        <v>31</v>
      </c>
      <c r="B12" s="158">
        <v>411003</v>
      </c>
      <c r="C12" s="148">
        <v>0</v>
      </c>
      <c r="D12" s="148">
        <v>0</v>
      </c>
      <c r="E12" s="159">
        <f t="shared" si="0"/>
        <v>0</v>
      </c>
    </row>
    <row r="13" spans="1:5" ht="23.25" customHeight="1">
      <c r="A13" s="157" t="s">
        <v>43</v>
      </c>
      <c r="B13" s="158">
        <v>411005</v>
      </c>
      <c r="C13" s="148">
        <v>0</v>
      </c>
      <c r="D13" s="162">
        <v>0</v>
      </c>
      <c r="E13" s="159">
        <f t="shared" si="0"/>
        <v>0</v>
      </c>
    </row>
    <row r="14" spans="1:7" s="153" customFormat="1" ht="23.25" customHeight="1">
      <c r="A14" s="154" t="s">
        <v>50</v>
      </c>
      <c r="B14" s="155">
        <v>412000</v>
      </c>
      <c r="C14" s="156">
        <v>12858.8</v>
      </c>
      <c r="D14" s="156">
        <f>D15+D16+D17+D18+D19+D20+D21</f>
        <v>14813</v>
      </c>
      <c r="E14" s="156">
        <f t="shared" si="0"/>
        <v>27671.8</v>
      </c>
      <c r="F14" s="151"/>
      <c r="G14" s="152"/>
    </row>
    <row r="15" spans="1:5" ht="23.25" customHeight="1">
      <c r="A15" s="157" t="s">
        <v>32</v>
      </c>
      <c r="B15" s="158">
        <v>412104</v>
      </c>
      <c r="C15" s="148">
        <v>1008.8</v>
      </c>
      <c r="D15" s="148">
        <v>0</v>
      </c>
      <c r="E15" s="148">
        <f t="shared" si="0"/>
        <v>1008.8</v>
      </c>
    </row>
    <row r="16" spans="1:5" ht="23.25" customHeight="1">
      <c r="A16" s="157" t="s">
        <v>33</v>
      </c>
      <c r="B16" s="158">
        <v>412106</v>
      </c>
      <c r="C16" s="148">
        <v>16</v>
      </c>
      <c r="D16" s="148">
        <v>0</v>
      </c>
      <c r="E16" s="148">
        <f t="shared" si="0"/>
        <v>16</v>
      </c>
    </row>
    <row r="17" spans="1:5" ht="23.25" customHeight="1">
      <c r="A17" s="157" t="s">
        <v>51</v>
      </c>
      <c r="B17" s="158">
        <v>412107</v>
      </c>
      <c r="C17" s="148">
        <v>10150</v>
      </c>
      <c r="D17" s="148">
        <v>13410</v>
      </c>
      <c r="E17" s="148">
        <f t="shared" si="0"/>
        <v>23560</v>
      </c>
    </row>
    <row r="18" spans="1:6" ht="23.25" customHeight="1">
      <c r="A18" s="157" t="s">
        <v>52</v>
      </c>
      <c r="B18" s="158">
        <v>412128</v>
      </c>
      <c r="C18" s="148">
        <f>-C149</f>
        <v>0</v>
      </c>
      <c r="D18" s="148">
        <v>50</v>
      </c>
      <c r="E18" s="148">
        <f t="shared" si="0"/>
        <v>50</v>
      </c>
      <c r="F18" s="160"/>
    </row>
    <row r="19" spans="1:6" ht="23.25" customHeight="1">
      <c r="A19" s="157" t="s">
        <v>110</v>
      </c>
      <c r="B19" s="158">
        <v>412199</v>
      </c>
      <c r="C19" s="148">
        <v>1664</v>
      </c>
      <c r="D19" s="148">
        <v>378</v>
      </c>
      <c r="E19" s="148">
        <f t="shared" si="0"/>
        <v>2042</v>
      </c>
      <c r="F19" s="161"/>
    </row>
    <row r="20" spans="1:6" ht="23.25" customHeight="1">
      <c r="A20" s="157" t="s">
        <v>1</v>
      </c>
      <c r="B20" s="158">
        <v>412202</v>
      </c>
      <c r="C20" s="148">
        <v>0</v>
      </c>
      <c r="D20" s="148">
        <v>975</v>
      </c>
      <c r="E20" s="148">
        <f t="shared" si="0"/>
        <v>975</v>
      </c>
      <c r="F20" s="161"/>
    </row>
    <row r="21" spans="1:6" ht="23.25" customHeight="1">
      <c r="A21" s="157" t="s">
        <v>34</v>
      </c>
      <c r="B21" s="158">
        <v>412307</v>
      </c>
      <c r="C21" s="148">
        <v>20</v>
      </c>
      <c r="D21" s="148">
        <v>0</v>
      </c>
      <c r="E21" s="148">
        <f t="shared" si="0"/>
        <v>20</v>
      </c>
      <c r="F21" s="160"/>
    </row>
    <row r="22" spans="1:7" s="153" customFormat="1" ht="23.25" customHeight="1">
      <c r="A22" s="154" t="s">
        <v>35</v>
      </c>
      <c r="B22" s="155">
        <v>413000</v>
      </c>
      <c r="C22" s="156">
        <v>1839.06</v>
      </c>
      <c r="D22" s="156">
        <f>D23</f>
        <v>0</v>
      </c>
      <c r="E22" s="156">
        <f t="shared" si="0"/>
        <v>1839.06</v>
      </c>
      <c r="F22" s="163"/>
      <c r="G22" s="152"/>
    </row>
    <row r="23" spans="1:6" ht="23.25" customHeight="1">
      <c r="A23" s="157" t="s">
        <v>53</v>
      </c>
      <c r="B23" s="158">
        <v>413003</v>
      </c>
      <c r="C23" s="148">
        <v>1839.06</v>
      </c>
      <c r="D23" s="148">
        <v>0</v>
      </c>
      <c r="E23" s="148">
        <f t="shared" si="0"/>
        <v>1839.06</v>
      </c>
      <c r="F23" s="160"/>
    </row>
    <row r="24" spans="1:7" s="153" customFormat="1" ht="23.25" customHeight="1">
      <c r="A24" s="154" t="s">
        <v>36</v>
      </c>
      <c r="B24" s="155">
        <v>414000</v>
      </c>
      <c r="C24" s="156">
        <v>13986</v>
      </c>
      <c r="D24" s="156">
        <f>D25</f>
        <v>15737</v>
      </c>
      <c r="E24" s="156">
        <f t="shared" si="0"/>
        <v>29723</v>
      </c>
      <c r="F24" s="163"/>
      <c r="G24" s="152"/>
    </row>
    <row r="25" spans="1:5" ht="23.25" customHeight="1">
      <c r="A25" s="157" t="s">
        <v>111</v>
      </c>
      <c r="B25" s="158">
        <v>414006</v>
      </c>
      <c r="C25" s="148">
        <v>13986</v>
      </c>
      <c r="D25" s="148">
        <v>15737</v>
      </c>
      <c r="E25" s="148">
        <f t="shared" si="0"/>
        <v>29723</v>
      </c>
    </row>
    <row r="26" spans="1:7" s="153" customFormat="1" ht="23.25" customHeight="1">
      <c r="A26" s="154" t="s">
        <v>37</v>
      </c>
      <c r="B26" s="155">
        <v>415000</v>
      </c>
      <c r="C26" s="156">
        <v>300</v>
      </c>
      <c r="D26" s="156">
        <f>D27+D28</f>
        <v>200</v>
      </c>
      <c r="E26" s="156">
        <f t="shared" si="0"/>
        <v>500</v>
      </c>
      <c r="F26" s="151"/>
      <c r="G26" s="152"/>
    </row>
    <row r="27" spans="1:5" ht="23.25" customHeight="1">
      <c r="A27" s="157" t="s">
        <v>38</v>
      </c>
      <c r="B27" s="158">
        <v>415004</v>
      </c>
      <c r="C27" s="148">
        <v>0</v>
      </c>
      <c r="D27" s="148">
        <v>0</v>
      </c>
      <c r="E27" s="148">
        <f t="shared" si="0"/>
        <v>0</v>
      </c>
    </row>
    <row r="28" spans="1:6" ht="23.25" customHeight="1">
      <c r="A28" s="157" t="s">
        <v>54</v>
      </c>
      <c r="B28" s="158">
        <v>415999</v>
      </c>
      <c r="C28" s="148">
        <v>300</v>
      </c>
      <c r="D28" s="148">
        <v>200</v>
      </c>
      <c r="E28" s="148">
        <f t="shared" si="0"/>
        <v>500</v>
      </c>
      <c r="F28" s="160"/>
    </row>
    <row r="29" spans="1:7" s="153" customFormat="1" ht="23.25" customHeight="1">
      <c r="A29" s="164" t="s">
        <v>55</v>
      </c>
      <c r="B29" s="155">
        <v>420000</v>
      </c>
      <c r="D29" s="159"/>
      <c r="E29" s="159"/>
      <c r="F29" s="163"/>
      <c r="G29" s="152"/>
    </row>
    <row r="30" spans="1:7" s="153" customFormat="1" ht="23.25" customHeight="1">
      <c r="A30" s="154" t="s">
        <v>39</v>
      </c>
      <c r="B30" s="155">
        <v>421000</v>
      </c>
      <c r="C30" s="156">
        <v>342553.57</v>
      </c>
      <c r="D30" s="156">
        <f>D31+D32+D33+D34+D35+D36+D37+D38+D39</f>
        <v>1629145.1600000001</v>
      </c>
      <c r="E30" s="156">
        <f aca="true" t="shared" si="1" ref="E30:E42">C30+D30</f>
        <v>1971698.7300000002</v>
      </c>
      <c r="F30" s="165"/>
      <c r="G30" s="152"/>
    </row>
    <row r="31" spans="1:6" ht="23.25" customHeight="1">
      <c r="A31" s="157" t="s">
        <v>56</v>
      </c>
      <c r="B31" s="158">
        <v>421002</v>
      </c>
      <c r="C31" s="148">
        <v>0</v>
      </c>
      <c r="D31" s="148">
        <v>1163879.24</v>
      </c>
      <c r="E31" s="148">
        <f t="shared" si="1"/>
        <v>1163879.24</v>
      </c>
      <c r="F31" s="161"/>
    </row>
    <row r="32" spans="1:5" ht="23.25" customHeight="1">
      <c r="A32" s="157" t="s">
        <v>68</v>
      </c>
      <c r="B32" s="158">
        <v>421004</v>
      </c>
      <c r="C32" s="148">
        <v>154552.65</v>
      </c>
      <c r="D32" s="148">
        <v>203779.13</v>
      </c>
      <c r="E32" s="148">
        <f t="shared" si="1"/>
        <v>358331.78</v>
      </c>
    </row>
    <row r="33" spans="1:5" ht="23.25" customHeight="1">
      <c r="A33" s="157" t="s">
        <v>40</v>
      </c>
      <c r="B33" s="158">
        <v>421005</v>
      </c>
      <c r="C33" s="148">
        <v>0</v>
      </c>
      <c r="D33" s="148">
        <v>0</v>
      </c>
      <c r="E33" s="148">
        <f t="shared" si="1"/>
        <v>0</v>
      </c>
    </row>
    <row r="34" spans="1:5" ht="23.25" customHeight="1">
      <c r="A34" s="157" t="s">
        <v>41</v>
      </c>
      <c r="B34" s="158">
        <v>421006</v>
      </c>
      <c r="C34" s="148">
        <v>55009.25</v>
      </c>
      <c r="D34" s="148">
        <v>115629.07</v>
      </c>
      <c r="E34" s="148">
        <f t="shared" si="1"/>
        <v>170638.32</v>
      </c>
    </row>
    <row r="35" spans="1:5" ht="23.25" customHeight="1">
      <c r="A35" s="157" t="s">
        <v>42</v>
      </c>
      <c r="B35" s="158">
        <v>421007</v>
      </c>
      <c r="C35" s="148">
        <v>123419.89</v>
      </c>
      <c r="D35" s="148">
        <v>125820.81</v>
      </c>
      <c r="E35" s="148">
        <f t="shared" si="1"/>
        <v>249240.7</v>
      </c>
    </row>
    <row r="36" spans="1:5" ht="23.25" customHeight="1">
      <c r="A36" s="157" t="s">
        <v>57</v>
      </c>
      <c r="B36" s="158">
        <v>421012</v>
      </c>
      <c r="C36" s="148">
        <v>9517.78</v>
      </c>
      <c r="D36" s="148">
        <v>0</v>
      </c>
      <c r="E36" s="148">
        <f t="shared" si="1"/>
        <v>9517.78</v>
      </c>
    </row>
    <row r="37" spans="1:5" ht="23.25" customHeight="1">
      <c r="A37" s="157" t="s">
        <v>58</v>
      </c>
      <c r="B37" s="158">
        <v>421013</v>
      </c>
      <c r="C37" s="148">
        <v>0</v>
      </c>
      <c r="D37" s="148">
        <v>20036.91</v>
      </c>
      <c r="E37" s="148">
        <f t="shared" si="1"/>
        <v>20036.91</v>
      </c>
    </row>
    <row r="38" spans="1:5" ht="23.25" customHeight="1">
      <c r="A38" s="157" t="s">
        <v>112</v>
      </c>
      <c r="B38" s="158">
        <v>421015</v>
      </c>
      <c r="C38" s="148">
        <v>0</v>
      </c>
      <c r="D38" s="148">
        <v>0</v>
      </c>
      <c r="E38" s="148">
        <f t="shared" si="1"/>
        <v>0</v>
      </c>
    </row>
    <row r="39" spans="1:5" ht="23.25" customHeight="1">
      <c r="A39" s="157" t="s">
        <v>59</v>
      </c>
      <c r="B39" s="158">
        <v>421017</v>
      </c>
      <c r="C39" s="166">
        <v>0</v>
      </c>
      <c r="D39" s="148">
        <v>0</v>
      </c>
      <c r="E39" s="148">
        <f t="shared" si="1"/>
        <v>0</v>
      </c>
    </row>
    <row r="40" spans="1:7" s="153" customFormat="1" ht="23.25" customHeight="1">
      <c r="A40" s="164" t="s">
        <v>60</v>
      </c>
      <c r="B40" s="155">
        <v>430000</v>
      </c>
      <c r="C40" s="148"/>
      <c r="D40" s="159"/>
      <c r="E40" s="148">
        <f t="shared" si="1"/>
        <v>0</v>
      </c>
      <c r="F40" s="151"/>
      <c r="G40" s="152"/>
    </row>
    <row r="41" spans="1:7" s="153" customFormat="1" ht="23.25" customHeight="1">
      <c r="A41" s="154" t="s">
        <v>61</v>
      </c>
      <c r="B41" s="155">
        <v>431000</v>
      </c>
      <c r="C41" s="156">
        <v>0</v>
      </c>
      <c r="D41" s="167">
        <f>D42</f>
        <v>0</v>
      </c>
      <c r="E41" s="156">
        <f t="shared" si="1"/>
        <v>0</v>
      </c>
      <c r="F41" s="151"/>
      <c r="G41" s="152"/>
    </row>
    <row r="42" spans="1:5" ht="23.25" customHeight="1">
      <c r="A42" s="168" t="s">
        <v>66</v>
      </c>
      <c r="B42" s="169">
        <v>431002</v>
      </c>
      <c r="C42" s="170">
        <v>0</v>
      </c>
      <c r="D42" s="148">
        <v>0</v>
      </c>
      <c r="E42" s="148">
        <f t="shared" si="1"/>
        <v>0</v>
      </c>
    </row>
    <row r="43" spans="1:7" s="153" customFormat="1" ht="27" customHeight="1" thickBot="1">
      <c r="A43" s="443" t="s">
        <v>67</v>
      </c>
      <c r="B43" s="443"/>
      <c r="C43" s="171">
        <f>C30+C26+C24+C22+C14+C9</f>
        <v>371537.43</v>
      </c>
      <c r="D43" s="171">
        <f>D41+D30+D26+D24+D14+D9</f>
        <v>1660036.6700000002</v>
      </c>
      <c r="E43" s="171">
        <f>E41+E30+E26+E24+E22+E14+E9</f>
        <v>2031574.1000000003</v>
      </c>
      <c r="F43" s="151"/>
      <c r="G43" s="152"/>
    </row>
    <row r="44" spans="1:5" ht="23.25" customHeight="1" thickTop="1">
      <c r="A44" s="172"/>
      <c r="B44" s="173"/>
      <c r="C44" s="174"/>
      <c r="D44" s="174"/>
      <c r="E44" s="174"/>
    </row>
    <row r="45" spans="1:5" ht="23.25" customHeight="1">
      <c r="A45" s="172"/>
      <c r="B45" s="173"/>
      <c r="C45" s="174"/>
      <c r="D45" s="174"/>
      <c r="E45" s="174"/>
    </row>
    <row r="46" spans="1:5" ht="23.25" customHeight="1">
      <c r="A46" s="172"/>
      <c r="B46" s="173"/>
      <c r="C46" s="174"/>
      <c r="D46" s="174"/>
      <c r="E46" s="174"/>
    </row>
    <row r="47" ht="23.25" customHeight="1">
      <c r="B47" s="175" t="s">
        <v>345</v>
      </c>
    </row>
    <row r="48" spans="1:5" ht="23.25" customHeight="1">
      <c r="A48" s="172"/>
      <c r="B48" s="173"/>
      <c r="C48" s="174"/>
      <c r="D48" s="174"/>
      <c r="E48" s="174"/>
    </row>
    <row r="49" spans="1:5" ht="23.25" customHeight="1">
      <c r="A49" s="436" t="s">
        <v>3</v>
      </c>
      <c r="B49" s="436" t="s">
        <v>15</v>
      </c>
      <c r="C49" s="144" t="s">
        <v>25</v>
      </c>
      <c r="D49" s="144" t="s">
        <v>28</v>
      </c>
      <c r="E49" s="144" t="s">
        <v>26</v>
      </c>
    </row>
    <row r="50" spans="1:5" ht="23.25" customHeight="1">
      <c r="A50" s="445"/>
      <c r="B50" s="445"/>
      <c r="C50" s="145" t="s">
        <v>341</v>
      </c>
      <c r="D50" s="145" t="s">
        <v>342</v>
      </c>
      <c r="E50" s="145" t="s">
        <v>343</v>
      </c>
    </row>
    <row r="51" spans="1:7" s="153" customFormat="1" ht="23.25" customHeight="1">
      <c r="A51" s="176" t="s">
        <v>346</v>
      </c>
      <c r="B51" s="144">
        <v>440000</v>
      </c>
      <c r="C51" s="177"/>
      <c r="D51" s="177"/>
      <c r="E51" s="177"/>
      <c r="F51" s="151"/>
      <c r="G51" s="152"/>
    </row>
    <row r="52" spans="1:7" s="153" customFormat="1" ht="23.25" customHeight="1">
      <c r="A52" s="182" t="s">
        <v>347</v>
      </c>
      <c r="B52" s="183" t="s">
        <v>348</v>
      </c>
      <c r="C52" s="156">
        <f>C53</f>
        <v>0</v>
      </c>
      <c r="D52" s="156">
        <f>D53</f>
        <v>1992000</v>
      </c>
      <c r="E52" s="156">
        <f>C52+D52</f>
        <v>1992000</v>
      </c>
      <c r="F52" s="151"/>
      <c r="G52" s="152"/>
    </row>
    <row r="53" spans="1:5" ht="23.25" customHeight="1">
      <c r="A53" s="157" t="s">
        <v>349</v>
      </c>
      <c r="B53" s="178"/>
      <c r="C53" s="148">
        <v>0</v>
      </c>
      <c r="D53" s="148">
        <v>1992000</v>
      </c>
      <c r="E53" s="148">
        <f>C53+D53</f>
        <v>1992000</v>
      </c>
    </row>
    <row r="54" spans="1:5" ht="23.25" customHeight="1">
      <c r="A54" s="179" t="s">
        <v>350</v>
      </c>
      <c r="B54" s="178"/>
      <c r="C54" s="148"/>
      <c r="D54" s="148"/>
      <c r="E54" s="148"/>
    </row>
    <row r="55" spans="1:5" ht="23.25" customHeight="1" thickBot="1">
      <c r="A55" s="430" t="s">
        <v>351</v>
      </c>
      <c r="B55" s="431"/>
      <c r="C55" s="171">
        <f>C52</f>
        <v>0</v>
      </c>
      <c r="D55" s="171">
        <f>D52</f>
        <v>1992000</v>
      </c>
      <c r="E55" s="171">
        <f>E52</f>
        <v>1992000</v>
      </c>
    </row>
    <row r="56" spans="1:5" ht="23.25" customHeight="1" thickBot="1" thickTop="1">
      <c r="A56" s="443" t="s">
        <v>352</v>
      </c>
      <c r="B56" s="443"/>
      <c r="C56" s="181">
        <f>C43+C55</f>
        <v>371537.43</v>
      </c>
      <c r="D56" s="181">
        <f>D43+D55</f>
        <v>3652036.67</v>
      </c>
      <c r="E56" s="181">
        <f>C56+D56</f>
        <v>4023574.1</v>
      </c>
    </row>
    <row r="57" spans="1:5" ht="23.25" customHeight="1" thickTop="1">
      <c r="A57" s="172"/>
      <c r="B57" s="173"/>
      <c r="C57" s="174"/>
      <c r="D57" s="174"/>
      <c r="E57" s="174"/>
    </row>
    <row r="58" spans="1:5" ht="23.25" customHeight="1">
      <c r="A58" s="172"/>
      <c r="B58" s="173"/>
      <c r="C58" s="174"/>
      <c r="D58" s="174"/>
      <c r="E58" s="174"/>
    </row>
    <row r="59" spans="1:5" ht="23.25" customHeight="1">
      <c r="A59" s="172"/>
      <c r="B59" s="173"/>
      <c r="C59" s="174"/>
      <c r="D59" s="174"/>
      <c r="E59" s="174"/>
    </row>
    <row r="60" spans="1:7" ht="23.25" customHeight="1">
      <c r="A60" s="140"/>
      <c r="B60" s="141"/>
      <c r="F60" s="142"/>
      <c r="G60" s="142"/>
    </row>
    <row r="61" spans="1:7" ht="23.25" customHeight="1">
      <c r="A61" s="140"/>
      <c r="B61" s="141"/>
      <c r="F61" s="142"/>
      <c r="G61" s="142"/>
    </row>
    <row r="62" spans="1:7" ht="23.25" customHeight="1">
      <c r="A62" s="140"/>
      <c r="B62" s="141"/>
      <c r="F62" s="142"/>
      <c r="G62" s="142"/>
    </row>
    <row r="63" spans="1:7" ht="23.25" customHeight="1">
      <c r="A63" s="140"/>
      <c r="B63" s="141"/>
      <c r="F63" s="142"/>
      <c r="G63" s="142"/>
    </row>
    <row r="64" spans="1:7" ht="23.25" customHeight="1">
      <c r="A64" s="140"/>
      <c r="B64" s="141"/>
      <c r="F64" s="142"/>
      <c r="G64" s="142"/>
    </row>
    <row r="65" spans="1:7" ht="23.25" customHeight="1">
      <c r="A65" s="140"/>
      <c r="B65" s="141"/>
      <c r="F65" s="142"/>
      <c r="G65" s="142"/>
    </row>
    <row r="66" spans="1:7" ht="23.25" customHeight="1">
      <c r="A66" s="140"/>
      <c r="B66" s="141"/>
      <c r="F66" s="142"/>
      <c r="G66" s="142"/>
    </row>
    <row r="67" spans="1:7" ht="23.25" customHeight="1">
      <c r="A67" s="140"/>
      <c r="B67" s="141"/>
      <c r="F67" s="142"/>
      <c r="G67" s="142"/>
    </row>
    <row r="68" spans="1:7" ht="23.25" customHeight="1">
      <c r="A68" s="140"/>
      <c r="B68" s="141"/>
      <c r="F68" s="142"/>
      <c r="G68" s="142"/>
    </row>
    <row r="69" spans="1:7" ht="23.25" customHeight="1">
      <c r="A69" s="140"/>
      <c r="B69" s="141"/>
      <c r="F69" s="142"/>
      <c r="G69" s="142"/>
    </row>
    <row r="70" spans="1:7" ht="23.25" customHeight="1">
      <c r="A70" s="140"/>
      <c r="B70" s="141"/>
      <c r="F70" s="142"/>
      <c r="G70" s="142"/>
    </row>
    <row r="71" spans="1:7" ht="23.25" customHeight="1">
      <c r="A71" s="140"/>
      <c r="B71" s="141"/>
      <c r="F71" s="142"/>
      <c r="G71" s="142"/>
    </row>
    <row r="72" spans="1:7" ht="23.25" customHeight="1">
      <c r="A72" s="140"/>
      <c r="B72" s="141"/>
      <c r="F72" s="142"/>
      <c r="G72" s="142"/>
    </row>
    <row r="73" spans="1:7" ht="23.25" customHeight="1">
      <c r="A73" s="140"/>
      <c r="B73" s="141"/>
      <c r="F73" s="142"/>
      <c r="G73" s="142"/>
    </row>
    <row r="74" spans="1:7" ht="23.25" customHeight="1">
      <c r="A74" s="140"/>
      <c r="B74" s="141"/>
      <c r="F74" s="142"/>
      <c r="G74" s="142"/>
    </row>
  </sheetData>
  <mergeCells count="11">
    <mergeCell ref="A43:B43"/>
    <mergeCell ref="A1:E1"/>
    <mergeCell ref="A4:E4"/>
    <mergeCell ref="A6:A7"/>
    <mergeCell ref="B6:B7"/>
    <mergeCell ref="A3:E3"/>
    <mergeCell ref="A2:E2"/>
    <mergeCell ref="A49:A50"/>
    <mergeCell ref="B49:B50"/>
    <mergeCell ref="A55:B55"/>
    <mergeCell ref="A56:B56"/>
  </mergeCells>
  <printOptions horizontalCentered="1"/>
  <pageMargins left="0.7086614173228347" right="0.1968503937007874" top="0.5905511811023623" bottom="0" header="0.5118110236220472" footer="0.5118110236220472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K42"/>
  <sheetViews>
    <sheetView view="pageBreakPreview" zoomScaleSheetLayoutView="100" workbookViewId="0" topLeftCell="A1">
      <selection activeCell="L9" sqref="L9"/>
    </sheetView>
  </sheetViews>
  <sheetFormatPr defaultColWidth="9.140625" defaultRowHeight="12.75"/>
  <cols>
    <col min="1" max="1" width="3.00390625" style="223" customWidth="1"/>
    <col min="2" max="2" width="40.8515625" style="223" customWidth="1"/>
    <col min="3" max="3" width="10.7109375" style="223" customWidth="1"/>
    <col min="4" max="4" width="13.7109375" style="223" customWidth="1"/>
    <col min="5" max="5" width="4.421875" style="223" customWidth="1"/>
    <col min="6" max="6" width="13.140625" style="223" customWidth="1"/>
    <col min="7" max="7" width="5.7109375" style="223" customWidth="1"/>
    <col min="8" max="8" width="11.140625" style="491" customWidth="1"/>
    <col min="9" max="9" width="14.00390625" style="491" customWidth="1"/>
    <col min="10" max="10" width="12.421875" style="224" bestFit="1" customWidth="1"/>
    <col min="11" max="16384" width="9.140625" style="223" customWidth="1"/>
  </cols>
  <sheetData>
    <row r="1" spans="1:7" ht="27" customHeight="1">
      <c r="A1" s="424" t="s">
        <v>358</v>
      </c>
      <c r="B1" s="424"/>
      <c r="C1" s="424"/>
      <c r="D1" s="424"/>
      <c r="E1" s="424"/>
      <c r="F1" s="424"/>
      <c r="G1" s="424"/>
    </row>
    <row r="2" spans="1:7" ht="27" customHeight="1">
      <c r="A2" s="423" t="s">
        <v>424</v>
      </c>
      <c r="B2" s="424"/>
      <c r="C2" s="424"/>
      <c r="D2" s="424"/>
      <c r="E2" s="424"/>
      <c r="F2" s="424"/>
      <c r="G2" s="424"/>
    </row>
    <row r="3" spans="1:7" ht="27" customHeight="1">
      <c r="A3" s="424" t="s">
        <v>359</v>
      </c>
      <c r="B3" s="424"/>
      <c r="C3" s="424"/>
      <c r="D3" s="424"/>
      <c r="E3" s="424"/>
      <c r="F3" s="424"/>
      <c r="G3" s="424"/>
    </row>
    <row r="4" spans="1:7" ht="27" customHeight="1">
      <c r="A4" s="424" t="s">
        <v>340</v>
      </c>
      <c r="B4" s="424"/>
      <c r="C4" s="424"/>
      <c r="D4" s="424"/>
      <c r="E4" s="424"/>
      <c r="F4" s="424"/>
      <c r="G4" s="424"/>
    </row>
    <row r="5" spans="1:7" ht="27" customHeight="1">
      <c r="A5" s="423" t="s">
        <v>360</v>
      </c>
      <c r="B5" s="423"/>
      <c r="C5" s="423"/>
      <c r="D5" s="423"/>
      <c r="E5" s="423"/>
      <c r="F5" s="423"/>
      <c r="G5" s="423"/>
    </row>
    <row r="6" ht="27" customHeight="1"/>
    <row r="7" spans="1:7" ht="27" customHeight="1">
      <c r="A7" s="427" t="s">
        <v>3</v>
      </c>
      <c r="B7" s="427"/>
      <c r="C7" s="225" t="s">
        <v>15</v>
      </c>
      <c r="D7" s="427" t="s">
        <v>361</v>
      </c>
      <c r="E7" s="427"/>
      <c r="F7" s="427" t="s">
        <v>362</v>
      </c>
      <c r="G7" s="427"/>
    </row>
    <row r="8" spans="1:9" ht="27" customHeight="1">
      <c r="A8" s="226" t="s">
        <v>363</v>
      </c>
      <c r="B8" s="227"/>
      <c r="C8" s="228">
        <v>900</v>
      </c>
      <c r="D8" s="393"/>
      <c r="E8" s="357"/>
      <c r="F8" s="393"/>
      <c r="G8" s="357"/>
      <c r="I8" s="492"/>
    </row>
    <row r="9" spans="1:11" ht="27" customHeight="1">
      <c r="A9" s="229"/>
      <c r="B9" s="230" t="s">
        <v>364</v>
      </c>
      <c r="C9" s="231">
        <v>902</v>
      </c>
      <c r="D9" s="418">
        <v>1305.66</v>
      </c>
      <c r="E9" s="419"/>
      <c r="F9" s="418">
        <f>D9+I9</f>
        <v>8596.06</v>
      </c>
      <c r="G9" s="419"/>
      <c r="I9" s="493">
        <v>7290.4</v>
      </c>
      <c r="J9" s="6"/>
      <c r="K9" s="233"/>
    </row>
    <row r="10" spans="1:11" ht="27" customHeight="1">
      <c r="A10" s="229"/>
      <c r="B10" s="234"/>
      <c r="C10" s="231"/>
      <c r="D10" s="358"/>
      <c r="E10" s="359"/>
      <c r="F10" s="418"/>
      <c r="G10" s="419"/>
      <c r="I10" s="493"/>
      <c r="J10" s="6"/>
      <c r="K10" s="233"/>
    </row>
    <row r="11" spans="1:11" ht="27" customHeight="1" thickBot="1">
      <c r="A11" s="428" t="s">
        <v>365</v>
      </c>
      <c r="B11" s="429"/>
      <c r="C11" s="235"/>
      <c r="D11" s="360">
        <f>SUM(D9:D10)</f>
        <v>1305.66</v>
      </c>
      <c r="E11" s="361"/>
      <c r="F11" s="360">
        <f>SUM(F9:F10)</f>
        <v>8596.06</v>
      </c>
      <c r="G11" s="361"/>
      <c r="H11" s="494">
        <f>D11</f>
        <v>1305.66</v>
      </c>
      <c r="I11" s="495">
        <f>F11</f>
        <v>8596.06</v>
      </c>
      <c r="J11" s="240"/>
      <c r="K11" s="233"/>
    </row>
    <row r="12" ht="27" customHeight="1" thickTop="1">
      <c r="B12" s="236"/>
    </row>
    <row r="13" ht="27" customHeight="1">
      <c r="B13" s="236"/>
    </row>
    <row r="14" ht="27" customHeight="1">
      <c r="B14" s="236"/>
    </row>
    <row r="15" ht="27" customHeight="1">
      <c r="B15" s="236"/>
    </row>
    <row r="16" ht="27" customHeight="1">
      <c r="B16" s="23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spans="1:7" ht="27" customHeight="1">
      <c r="A28" s="424" t="s">
        <v>358</v>
      </c>
      <c r="B28" s="424"/>
      <c r="C28" s="424"/>
      <c r="D28" s="424"/>
      <c r="E28" s="424"/>
      <c r="F28" s="424"/>
      <c r="G28" s="424"/>
    </row>
    <row r="29" spans="1:7" ht="27" customHeight="1">
      <c r="A29" s="423" t="s">
        <v>424</v>
      </c>
      <c r="B29" s="424"/>
      <c r="C29" s="424"/>
      <c r="D29" s="424"/>
      <c r="E29" s="424"/>
      <c r="F29" s="424"/>
      <c r="G29" s="424"/>
    </row>
    <row r="30" spans="1:7" ht="27" customHeight="1">
      <c r="A30" s="424" t="str">
        <f>A3</f>
        <v>ประจำปีงบประมาณ  พ.ศ.  2557</v>
      </c>
      <c r="B30" s="424"/>
      <c r="C30" s="424"/>
      <c r="D30" s="424"/>
      <c r="E30" s="424"/>
      <c r="F30" s="424"/>
      <c r="G30" s="424"/>
    </row>
    <row r="31" spans="1:7" ht="27" customHeight="1">
      <c r="A31" s="424" t="str">
        <f>A4</f>
        <v>ประจำเดือน พฤศจิกายน  2556</v>
      </c>
      <c r="B31" s="424"/>
      <c r="C31" s="424"/>
      <c r="D31" s="424"/>
      <c r="E31" s="424"/>
      <c r="F31" s="424"/>
      <c r="G31" s="424"/>
    </row>
    <row r="32" spans="1:7" ht="27" customHeight="1">
      <c r="A32" s="423" t="s">
        <v>360</v>
      </c>
      <c r="B32" s="423"/>
      <c r="C32" s="423"/>
      <c r="D32" s="423"/>
      <c r="E32" s="423"/>
      <c r="F32" s="423"/>
      <c r="G32" s="423"/>
    </row>
    <row r="33" ht="27" customHeight="1"/>
    <row r="34" spans="1:7" ht="27" customHeight="1">
      <c r="A34" s="427" t="s">
        <v>3</v>
      </c>
      <c r="B34" s="427"/>
      <c r="C34" s="225" t="s">
        <v>15</v>
      </c>
      <c r="D34" s="427" t="s">
        <v>366</v>
      </c>
      <c r="E34" s="427"/>
      <c r="F34" s="427" t="s">
        <v>367</v>
      </c>
      <c r="G34" s="427"/>
    </row>
    <row r="35" spans="1:9" ht="27" customHeight="1">
      <c r="A35" s="226" t="s">
        <v>363</v>
      </c>
      <c r="B35" s="227"/>
      <c r="C35" s="228">
        <v>900</v>
      </c>
      <c r="D35" s="425"/>
      <c r="E35" s="426"/>
      <c r="F35" s="425"/>
      <c r="G35" s="426"/>
      <c r="I35" s="496"/>
    </row>
    <row r="36" spans="1:11" ht="27" customHeight="1">
      <c r="A36" s="229"/>
      <c r="B36" s="230" t="s">
        <v>425</v>
      </c>
      <c r="C36" s="231">
        <v>902</v>
      </c>
      <c r="D36" s="418">
        <v>22580.05</v>
      </c>
      <c r="E36" s="419"/>
      <c r="F36" s="418">
        <f>D36+I36</f>
        <v>23885.71</v>
      </c>
      <c r="G36" s="419"/>
      <c r="I36" s="496">
        <v>1305.66</v>
      </c>
      <c r="J36" s="232"/>
      <c r="K36" s="233"/>
    </row>
    <row r="37" spans="1:11" ht="27" customHeight="1">
      <c r="A37" s="229"/>
      <c r="B37" s="230" t="s">
        <v>368</v>
      </c>
      <c r="C37" s="231">
        <v>900</v>
      </c>
      <c r="D37" s="418">
        <v>0</v>
      </c>
      <c r="E37" s="419"/>
      <c r="F37" s="418">
        <f>D37+I37</f>
        <v>300</v>
      </c>
      <c r="G37" s="419"/>
      <c r="I37" s="497">
        <v>300</v>
      </c>
      <c r="J37" s="232"/>
      <c r="K37" s="233"/>
    </row>
    <row r="38" spans="1:11" ht="27" customHeight="1">
      <c r="A38" s="229"/>
      <c r="B38" s="230" t="s">
        <v>426</v>
      </c>
      <c r="C38" s="231">
        <v>906</v>
      </c>
      <c r="D38" s="418">
        <v>7.95</v>
      </c>
      <c r="E38" s="419"/>
      <c r="F38" s="418">
        <f>D38+I38</f>
        <v>7.95</v>
      </c>
      <c r="G38" s="419"/>
      <c r="I38" s="497"/>
      <c r="J38" s="232"/>
      <c r="K38" s="233"/>
    </row>
    <row r="39" spans="1:11" ht="27" customHeight="1">
      <c r="A39" s="229"/>
      <c r="B39" s="230" t="s">
        <v>427</v>
      </c>
      <c r="C39" s="231">
        <v>907</v>
      </c>
      <c r="D39" s="418">
        <v>9.54</v>
      </c>
      <c r="E39" s="419"/>
      <c r="F39" s="418">
        <f>D39+I39</f>
        <v>9.54</v>
      </c>
      <c r="G39" s="419"/>
      <c r="I39" s="497"/>
      <c r="J39" s="232"/>
      <c r="K39" s="233"/>
    </row>
    <row r="40" spans="1:11" ht="27" customHeight="1">
      <c r="A40" s="229"/>
      <c r="B40" s="230" t="s">
        <v>428</v>
      </c>
      <c r="C40" s="231">
        <v>900</v>
      </c>
      <c r="D40" s="418">
        <v>325</v>
      </c>
      <c r="E40" s="419"/>
      <c r="F40" s="418">
        <f>D40+I40</f>
        <v>325</v>
      </c>
      <c r="G40" s="419"/>
      <c r="I40" s="497"/>
      <c r="J40" s="232"/>
      <c r="K40" s="233"/>
    </row>
    <row r="41" spans="1:11" ht="27" customHeight="1">
      <c r="A41" s="237"/>
      <c r="B41" s="238"/>
      <c r="C41" s="239"/>
      <c r="D41" s="358"/>
      <c r="E41" s="359"/>
      <c r="F41" s="418"/>
      <c r="G41" s="419"/>
      <c r="H41" s="494"/>
      <c r="I41" s="494"/>
      <c r="J41" s="232"/>
      <c r="K41" s="233"/>
    </row>
    <row r="42" spans="1:11" ht="27" customHeight="1" thickBot="1">
      <c r="A42" s="428" t="s">
        <v>369</v>
      </c>
      <c r="B42" s="362"/>
      <c r="C42" s="235"/>
      <c r="D42" s="360">
        <f>SUM(D36:D41)</f>
        <v>22922.54</v>
      </c>
      <c r="E42" s="361"/>
      <c r="F42" s="360">
        <f>SUM(F36:F41)</f>
        <v>24528.2</v>
      </c>
      <c r="G42" s="361"/>
      <c r="H42" s="494">
        <f>D42</f>
        <v>22922.54</v>
      </c>
      <c r="I42" s="494">
        <f>F42</f>
        <v>24528.2</v>
      </c>
      <c r="J42" s="232"/>
      <c r="K42" s="233"/>
    </row>
    <row r="43" ht="27" customHeight="1" thickTop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</sheetData>
  <mergeCells count="42">
    <mergeCell ref="F36:G36"/>
    <mergeCell ref="D36:E36"/>
    <mergeCell ref="D40:E40"/>
    <mergeCell ref="F40:G40"/>
    <mergeCell ref="D38:E38"/>
    <mergeCell ref="D39:E39"/>
    <mergeCell ref="F38:G38"/>
    <mergeCell ref="F39:G39"/>
    <mergeCell ref="A42:B42"/>
    <mergeCell ref="D42:E42"/>
    <mergeCell ref="F42:G42"/>
    <mergeCell ref="D41:E41"/>
    <mergeCell ref="F41:G41"/>
    <mergeCell ref="A5:G5"/>
    <mergeCell ref="A7:B7"/>
    <mergeCell ref="D7:E7"/>
    <mergeCell ref="F37:G37"/>
    <mergeCell ref="F34:G34"/>
    <mergeCell ref="F10:G10"/>
    <mergeCell ref="D10:E10"/>
    <mergeCell ref="D37:E37"/>
    <mergeCell ref="D11:E11"/>
    <mergeCell ref="F11:G11"/>
    <mergeCell ref="A1:G1"/>
    <mergeCell ref="A2:G2"/>
    <mergeCell ref="A3:G3"/>
    <mergeCell ref="A4:G4"/>
    <mergeCell ref="F7:G7"/>
    <mergeCell ref="D8:E8"/>
    <mergeCell ref="F8:G8"/>
    <mergeCell ref="D9:E9"/>
    <mergeCell ref="F9:G9"/>
    <mergeCell ref="A11:B11"/>
    <mergeCell ref="A30:G30"/>
    <mergeCell ref="F35:G35"/>
    <mergeCell ref="A28:G28"/>
    <mergeCell ref="A29:G29"/>
    <mergeCell ref="A34:B34"/>
    <mergeCell ref="D34:E34"/>
    <mergeCell ref="A31:G31"/>
    <mergeCell ref="D35:E35"/>
    <mergeCell ref="A32:G32"/>
  </mergeCells>
  <printOptions/>
  <pageMargins left="0.9448818897637796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indexed="33"/>
  </sheetPr>
  <dimension ref="A1:J81"/>
  <sheetViews>
    <sheetView view="pageBreakPreview" zoomScaleSheetLayoutView="100" workbookViewId="0" topLeftCell="A1">
      <selection activeCell="J10" sqref="J10"/>
    </sheetView>
  </sheetViews>
  <sheetFormatPr defaultColWidth="9.140625" defaultRowHeight="12.75"/>
  <cols>
    <col min="1" max="2" width="15.7109375" style="251" customWidth="1"/>
    <col min="3" max="3" width="50.421875" style="251" customWidth="1"/>
    <col min="4" max="4" width="9.7109375" style="251" customWidth="1"/>
    <col min="5" max="5" width="15.7109375" style="251" customWidth="1"/>
    <col min="6" max="6" width="16.00390625" style="497" customWidth="1"/>
    <col min="7" max="7" width="14.140625" style="498" customWidth="1"/>
    <col min="8" max="16384" width="9.140625" style="251" customWidth="1"/>
  </cols>
  <sheetData>
    <row r="1" spans="1:5" ht="24">
      <c r="A1" s="250" t="s">
        <v>375</v>
      </c>
      <c r="C1" s="252"/>
      <c r="D1" s="365" t="s">
        <v>376</v>
      </c>
      <c r="E1" s="365"/>
    </row>
    <row r="2" spans="1:3" ht="24">
      <c r="A2" s="250" t="s">
        <v>377</v>
      </c>
      <c r="C2" s="252"/>
    </row>
    <row r="3" spans="1:8" ht="24">
      <c r="A3" s="366" t="s">
        <v>378</v>
      </c>
      <c r="B3" s="366"/>
      <c r="C3" s="366"/>
      <c r="D3" s="366"/>
      <c r="E3" s="366"/>
      <c r="F3" s="499"/>
      <c r="G3" s="500"/>
      <c r="H3" s="254"/>
    </row>
    <row r="4" spans="1:8" ht="24.75" thickBot="1">
      <c r="A4" s="367" t="s">
        <v>340</v>
      </c>
      <c r="B4" s="367"/>
      <c r="C4" s="367"/>
      <c r="D4" s="367"/>
      <c r="E4" s="367"/>
      <c r="F4" s="501"/>
      <c r="G4" s="502"/>
      <c r="H4" s="255"/>
    </row>
    <row r="5" spans="1:5" ht="27.75" customHeight="1" thickTop="1">
      <c r="A5" s="363" t="s">
        <v>379</v>
      </c>
      <c r="B5" s="364"/>
      <c r="C5" s="256"/>
      <c r="D5" s="257" t="s">
        <v>17</v>
      </c>
      <c r="E5" s="258" t="s">
        <v>380</v>
      </c>
    </row>
    <row r="6" spans="1:5" ht="27.75" customHeight="1">
      <c r="A6" s="259" t="s">
        <v>18</v>
      </c>
      <c r="B6" s="260" t="s">
        <v>381</v>
      </c>
      <c r="C6" s="261" t="s">
        <v>370</v>
      </c>
      <c r="D6" s="261" t="s">
        <v>22</v>
      </c>
      <c r="E6" s="262" t="s">
        <v>381</v>
      </c>
    </row>
    <row r="7" spans="1:5" ht="24.75" thickBot="1">
      <c r="A7" s="263" t="s">
        <v>382</v>
      </c>
      <c r="B7" s="264" t="s">
        <v>382</v>
      </c>
      <c r="C7" s="265"/>
      <c r="D7" s="265"/>
      <c r="E7" s="263" t="s">
        <v>382</v>
      </c>
    </row>
    <row r="8" spans="1:5" ht="25.5" thickBot="1" thickTop="1">
      <c r="A8" s="266"/>
      <c r="B8" s="267">
        <f>'[2]รายงานรับ-จ่ายเงินสด'!$E$78</f>
        <v>10480338.22</v>
      </c>
      <c r="C8" s="268" t="s">
        <v>25</v>
      </c>
      <c r="D8" s="269"/>
      <c r="E8" s="270">
        <f>'[1]รายงานรับ-จ่ายเงินสด'!$E$70</f>
        <v>9377402.610000001</v>
      </c>
    </row>
    <row r="9" spans="1:10" ht="24.75" thickTop="1">
      <c r="A9" s="248"/>
      <c r="B9" s="248"/>
      <c r="C9" s="271" t="s">
        <v>374</v>
      </c>
      <c r="D9" s="272"/>
      <c r="E9" s="248"/>
      <c r="I9" s="319"/>
      <c r="J9" s="320"/>
    </row>
    <row r="10" spans="1:10" ht="24">
      <c r="A10" s="248">
        <f>'[1]รายรับ-รายจ่ายตามข้อบัญญัติ'!C7</f>
        <v>330000</v>
      </c>
      <c r="B10" s="273">
        <f>'รายรับหมายเหตุ 1 '!E9</f>
        <v>141.51</v>
      </c>
      <c r="C10" s="274" t="s">
        <v>383</v>
      </c>
      <c r="D10" s="275" t="s">
        <v>70</v>
      </c>
      <c r="E10" s="273">
        <f>'รายรับหมายเหตุ 1 '!D9</f>
        <v>141.51</v>
      </c>
      <c r="I10" s="319"/>
      <c r="J10" s="320"/>
    </row>
    <row r="11" spans="1:10" ht="24">
      <c r="A11" s="248">
        <f>'[1]รายรับ-รายจ่ายตามข้อบัญญัติ'!C8</f>
        <v>190000</v>
      </c>
      <c r="B11" s="248">
        <f>'รายรับหมายเหตุ 1 '!E14</f>
        <v>27671.8</v>
      </c>
      <c r="C11" s="274" t="s">
        <v>384</v>
      </c>
      <c r="D11" s="275" t="s">
        <v>71</v>
      </c>
      <c r="E11" s="248">
        <f>'รายรับหมายเหตุ 1 '!D14</f>
        <v>14813</v>
      </c>
      <c r="I11" s="319"/>
      <c r="J11" s="320"/>
    </row>
    <row r="12" spans="1:5" ht="24">
      <c r="A12" s="248">
        <f>'[1]รายรับ-รายจ่ายตามข้อบัญญัติ'!C9</f>
        <v>75000</v>
      </c>
      <c r="B12" s="273">
        <f>'รายรับหมายเหตุ 1 '!E22</f>
        <v>1839.06</v>
      </c>
      <c r="C12" s="276" t="s">
        <v>385</v>
      </c>
      <c r="D12" s="275" t="s">
        <v>72</v>
      </c>
      <c r="E12" s="273">
        <f>'รายรับหมายเหตุ 1 '!D22</f>
        <v>0</v>
      </c>
    </row>
    <row r="13" spans="1:5" ht="24">
      <c r="A13" s="248">
        <f>'[1]รายรับ-รายจ่ายตามข้อบัญญัติ'!C10</f>
        <v>280000</v>
      </c>
      <c r="B13" s="248">
        <f>'รายรับหมายเหตุ 1 '!E24</f>
        <v>29723</v>
      </c>
      <c r="C13" s="276" t="s">
        <v>386</v>
      </c>
      <c r="D13" s="275" t="s">
        <v>73</v>
      </c>
      <c r="E13" s="248">
        <f>'รายรับหมายเหตุ 1 '!D24</f>
        <v>15737</v>
      </c>
    </row>
    <row r="14" spans="1:5" ht="24">
      <c r="A14" s="248">
        <f>'[1]รายรับ-รายจ่ายตามข้อบัญญัติ'!C11</f>
        <v>100000</v>
      </c>
      <c r="B14" s="248">
        <f>'รายรับหมายเหตุ 1 '!E26</f>
        <v>500</v>
      </c>
      <c r="C14" s="276" t="s">
        <v>387</v>
      </c>
      <c r="D14" s="275" t="s">
        <v>74</v>
      </c>
      <c r="E14" s="248">
        <f>'รายรับหมายเหตุ 1 '!D26</f>
        <v>200</v>
      </c>
    </row>
    <row r="15" spans="1:5" ht="24">
      <c r="A15" s="248">
        <f>'[1]รายรับ-รายจ่ายตามข้อบัญญัติ'!C12</f>
        <v>11882000</v>
      </c>
      <c r="B15" s="273">
        <f>'รายรับหมายเหตุ 1 '!E30</f>
        <v>1971698.7300000002</v>
      </c>
      <c r="C15" s="276" t="s">
        <v>388</v>
      </c>
      <c r="D15" s="275" t="s">
        <v>75</v>
      </c>
      <c r="E15" s="273">
        <f>'รายรับหมายเหตุ 1 '!D30</f>
        <v>1629145.1600000001</v>
      </c>
    </row>
    <row r="16" spans="1:5" ht="24">
      <c r="A16" s="273">
        <f>'[1]รายรับ-รายจ่ายตามข้อบัญญัติ'!C13</f>
        <v>5000000</v>
      </c>
      <c r="B16" s="273">
        <f>'รายรับหมายเหตุ 1 '!E41</f>
        <v>0</v>
      </c>
      <c r="C16" s="277" t="s">
        <v>389</v>
      </c>
      <c r="D16" s="278" t="s">
        <v>76</v>
      </c>
      <c r="E16" s="273">
        <f>'รายรับหมายเหตุ 1 '!D41</f>
        <v>0</v>
      </c>
    </row>
    <row r="17" spans="1:5" ht="24.75" thickBot="1">
      <c r="A17" s="270">
        <f>SUM(A10:A16)</f>
        <v>17857000</v>
      </c>
      <c r="B17" s="270">
        <f>SUM(B10:B16)</f>
        <v>2031574.1</v>
      </c>
      <c r="D17" s="279"/>
      <c r="E17" s="280">
        <f>SUM(E10:E16)</f>
        <v>1660036.6700000002</v>
      </c>
    </row>
    <row r="18" spans="2:7" ht="24.75" thickTop="1">
      <c r="B18" s="273">
        <f>'หมายเหตุ 2,3'!I42</f>
        <v>24528.2</v>
      </c>
      <c r="C18" s="251" t="s">
        <v>390</v>
      </c>
      <c r="D18" s="281" t="s">
        <v>371</v>
      </c>
      <c r="E18" s="282">
        <f>'หมายเหตุ 2,3'!H42</f>
        <v>22922.54</v>
      </c>
      <c r="F18" s="503"/>
      <c r="G18" s="504"/>
    </row>
    <row r="19" spans="2:7" ht="24">
      <c r="B19" s="273">
        <f>F19+E19</f>
        <v>146200</v>
      </c>
      <c r="C19" s="241" t="s">
        <v>391</v>
      </c>
      <c r="D19" s="281" t="s">
        <v>372</v>
      </c>
      <c r="E19" s="273">
        <v>58200</v>
      </c>
      <c r="F19" s="503">
        <v>88000</v>
      </c>
      <c r="G19" s="504"/>
    </row>
    <row r="20" spans="2:7" ht="24">
      <c r="B20" s="273">
        <f>E20+F20</f>
        <v>1992000</v>
      </c>
      <c r="C20" s="321" t="s">
        <v>429</v>
      </c>
      <c r="D20" s="281" t="s">
        <v>348</v>
      </c>
      <c r="E20" s="273">
        <v>1992000</v>
      </c>
      <c r="F20" s="503">
        <v>0</v>
      </c>
      <c r="G20" s="504"/>
    </row>
    <row r="21" spans="2:7" ht="24">
      <c r="B21" s="273"/>
      <c r="C21" s="321" t="s">
        <v>430</v>
      </c>
      <c r="D21" s="281"/>
      <c r="E21" s="273"/>
      <c r="F21" s="503"/>
      <c r="G21" s="504"/>
    </row>
    <row r="22" spans="2:7" ht="24">
      <c r="B22" s="283"/>
      <c r="C22" s="284"/>
      <c r="D22" s="285"/>
      <c r="E22" s="286"/>
      <c r="G22" s="505"/>
    </row>
    <row r="23" spans="2:7" ht="24">
      <c r="B23" s="287"/>
      <c r="C23" s="272"/>
      <c r="D23" s="288"/>
      <c r="E23" s="273"/>
      <c r="G23" s="505"/>
    </row>
    <row r="24" spans="2:7" ht="24">
      <c r="B24" s="287"/>
      <c r="C24" s="272"/>
      <c r="D24" s="288"/>
      <c r="E24" s="273"/>
      <c r="G24" s="505"/>
    </row>
    <row r="25" spans="2:5" ht="24">
      <c r="B25" s="289"/>
      <c r="C25" s="272"/>
      <c r="D25" s="288"/>
      <c r="E25" s="286"/>
    </row>
    <row r="26" spans="2:5" ht="24">
      <c r="B26" s="290">
        <f>SUM(B18:B25)</f>
        <v>2162728.2</v>
      </c>
      <c r="D26" s="291"/>
      <c r="E26" s="290">
        <f>SUM(E18:E25)</f>
        <v>2073122.54</v>
      </c>
    </row>
    <row r="27" spans="2:5" ht="24.75" thickBot="1">
      <c r="B27" s="270">
        <f>B17+B26</f>
        <v>4194302.3000000003</v>
      </c>
      <c r="C27" s="292" t="s">
        <v>392</v>
      </c>
      <c r="D27" s="253"/>
      <c r="E27" s="270">
        <f>E17+E26</f>
        <v>3733159.21</v>
      </c>
    </row>
    <row r="28" spans="2:5" ht="24.75" thickTop="1">
      <c r="B28" s="293"/>
      <c r="C28" s="292"/>
      <c r="D28" s="253"/>
      <c r="E28" s="293"/>
    </row>
    <row r="29" spans="2:5" ht="24">
      <c r="B29" s="293"/>
      <c r="C29" s="292"/>
      <c r="D29" s="253"/>
      <c r="E29" s="293"/>
    </row>
    <row r="30" spans="2:5" ht="24">
      <c r="B30" s="293"/>
      <c r="C30" s="292"/>
      <c r="D30" s="253"/>
      <c r="E30" s="293"/>
    </row>
    <row r="31" spans="2:5" ht="24">
      <c r="B31" s="293"/>
      <c r="C31" s="292"/>
      <c r="D31" s="253"/>
      <c r="E31" s="293"/>
    </row>
    <row r="32" spans="2:5" ht="24">
      <c r="B32" s="293"/>
      <c r="C32" s="292"/>
      <c r="D32" s="253"/>
      <c r="E32" s="293"/>
    </row>
    <row r="33" spans="2:5" ht="24">
      <c r="B33" s="293"/>
      <c r="C33" s="292"/>
      <c r="D33" s="253"/>
      <c r="E33" s="293"/>
    </row>
    <row r="34" spans="2:5" ht="24">
      <c r="B34" s="293"/>
      <c r="C34" s="292"/>
      <c r="D34" s="253"/>
      <c r="E34" s="293"/>
    </row>
    <row r="35" spans="2:5" ht="24">
      <c r="B35" s="293"/>
      <c r="C35" s="292"/>
      <c r="D35" s="253"/>
      <c r="E35" s="293"/>
    </row>
    <row r="36" spans="2:5" ht="24">
      <c r="B36" s="293"/>
      <c r="C36" s="292"/>
      <c r="D36" s="253"/>
      <c r="E36" s="293"/>
    </row>
    <row r="37" spans="2:5" ht="24">
      <c r="B37" s="293"/>
      <c r="C37" s="292"/>
      <c r="D37" s="253"/>
      <c r="E37" s="293"/>
    </row>
    <row r="38" spans="2:5" ht="24">
      <c r="B38" s="293"/>
      <c r="C38" s="292"/>
      <c r="D38" s="253"/>
      <c r="E38" s="293"/>
    </row>
    <row r="39" spans="2:5" ht="24">
      <c r="B39" s="293"/>
      <c r="C39" s="292"/>
      <c r="D39" s="253"/>
      <c r="E39" s="293"/>
    </row>
    <row r="40" spans="2:5" ht="24">
      <c r="B40" s="293"/>
      <c r="C40" s="292"/>
      <c r="D40" s="253"/>
      <c r="E40" s="293"/>
    </row>
    <row r="41" spans="1:5" ht="24">
      <c r="A41" s="294" t="s">
        <v>393</v>
      </c>
      <c r="B41" s="295"/>
      <c r="C41" s="296"/>
      <c r="D41" s="296"/>
      <c r="E41" s="296"/>
    </row>
    <row r="42" spans="1:5" ht="29.25" customHeight="1" thickBot="1">
      <c r="A42" s="349" t="s">
        <v>394</v>
      </c>
      <c r="B42" s="349"/>
      <c r="C42" s="349"/>
      <c r="D42" s="349"/>
      <c r="E42" s="349"/>
    </row>
    <row r="43" spans="1:5" ht="27.75" customHeight="1" thickTop="1">
      <c r="A43" s="363" t="s">
        <v>379</v>
      </c>
      <c r="B43" s="364"/>
      <c r="C43" s="256"/>
      <c r="D43" s="257" t="s">
        <v>17</v>
      </c>
      <c r="E43" s="258" t="s">
        <v>380</v>
      </c>
    </row>
    <row r="44" spans="1:5" ht="24">
      <c r="A44" s="259" t="s">
        <v>18</v>
      </c>
      <c r="B44" s="260" t="s">
        <v>381</v>
      </c>
      <c r="C44" s="261" t="s">
        <v>370</v>
      </c>
      <c r="D44" s="261" t="s">
        <v>22</v>
      </c>
      <c r="E44" s="259" t="s">
        <v>381</v>
      </c>
    </row>
    <row r="45" spans="1:5" ht="24.75" thickBot="1">
      <c r="A45" s="263" t="s">
        <v>382</v>
      </c>
      <c r="B45" s="264" t="s">
        <v>382</v>
      </c>
      <c r="C45" s="265"/>
      <c r="D45" s="265"/>
      <c r="E45" s="263" t="s">
        <v>382</v>
      </c>
    </row>
    <row r="46" spans="1:5" ht="24.75" thickTop="1">
      <c r="A46" s="266"/>
      <c r="B46" s="297"/>
      <c r="C46" s="271" t="s">
        <v>395</v>
      </c>
      <c r="D46" s="298"/>
      <c r="E46" s="299"/>
    </row>
    <row r="47" spans="1:5" ht="24">
      <c r="A47" s="248">
        <v>618570</v>
      </c>
      <c r="B47" s="300">
        <f>'รายรับ-รายจ่ายตามข้อบัญญัติ'!J7</f>
        <v>140920</v>
      </c>
      <c r="C47" s="251" t="s">
        <v>396</v>
      </c>
      <c r="D47" s="301">
        <v>510000</v>
      </c>
      <c r="E47" s="5">
        <v>140920</v>
      </c>
    </row>
    <row r="48" spans="1:5" ht="24">
      <c r="A48" s="248">
        <v>1668660</v>
      </c>
      <c r="B48" s="248">
        <f>'รายรับ-รายจ่ายตามข้อบัญญัติ'!J8</f>
        <v>152994</v>
      </c>
      <c r="C48" s="243" t="s">
        <v>397</v>
      </c>
      <c r="D48" s="301">
        <v>521000</v>
      </c>
      <c r="E48" s="249">
        <v>152994</v>
      </c>
    </row>
    <row r="49" spans="1:5" ht="24">
      <c r="A49" s="248">
        <v>5371430</v>
      </c>
      <c r="B49" s="245">
        <f>'รายรับ-รายจ่ายตามข้อบัญญัติ'!J9</f>
        <v>805108</v>
      </c>
      <c r="C49" s="243" t="s">
        <v>398</v>
      </c>
      <c r="D49" s="244" t="s">
        <v>78</v>
      </c>
      <c r="E49" s="245">
        <v>420554</v>
      </c>
    </row>
    <row r="50" spans="1:5" ht="24">
      <c r="A50" s="248">
        <v>1225340</v>
      </c>
      <c r="B50" s="245">
        <f>'รายรับ-รายจ่ายตามข้อบัญญัติ'!J10</f>
        <v>79319</v>
      </c>
      <c r="C50" s="241" t="s">
        <v>399</v>
      </c>
      <c r="D50" s="244" t="s">
        <v>79</v>
      </c>
      <c r="E50" s="245">
        <v>51238</v>
      </c>
    </row>
    <row r="51" spans="1:5" ht="24">
      <c r="A51" s="248">
        <v>2724540</v>
      </c>
      <c r="B51" s="247">
        <f>'รายรับ-รายจ่ายตามข้อบัญญัติ'!J11</f>
        <v>449126.79</v>
      </c>
      <c r="C51" s="241" t="s">
        <v>400</v>
      </c>
      <c r="D51" s="246" t="s">
        <v>80</v>
      </c>
      <c r="E51" s="247">
        <v>194576.79</v>
      </c>
    </row>
    <row r="52" spans="1:5" ht="24">
      <c r="A52" s="248">
        <v>1047180</v>
      </c>
      <c r="B52" s="247">
        <f>'รายรับ-รายจ่ายตามข้อบัญญัติ'!J12</f>
        <v>154791.26</v>
      </c>
      <c r="C52" s="241" t="s">
        <v>401</v>
      </c>
      <c r="D52" s="246" t="s">
        <v>81</v>
      </c>
      <c r="E52" s="247">
        <v>96363.02</v>
      </c>
    </row>
    <row r="53" spans="1:5" ht="24">
      <c r="A53" s="248">
        <v>677500</v>
      </c>
      <c r="B53" s="247">
        <f>'รายรับ-รายจ่ายตามข้อบัญญัติ'!J13</f>
        <v>96272.63</v>
      </c>
      <c r="C53" s="241" t="s">
        <v>402</v>
      </c>
      <c r="D53" s="246" t="s">
        <v>82</v>
      </c>
      <c r="E53" s="247">
        <v>48530.13</v>
      </c>
    </row>
    <row r="54" spans="1:5" ht="24">
      <c r="A54" s="248">
        <v>981960</v>
      </c>
      <c r="B54" s="247">
        <f>'รายรับ-รายจ่ายตามข้อบัญญัติ'!J14</f>
        <v>261977.16</v>
      </c>
      <c r="C54" s="241" t="s">
        <v>389</v>
      </c>
      <c r="D54" s="246" t="s">
        <v>83</v>
      </c>
      <c r="E54" s="247">
        <v>266552</v>
      </c>
    </row>
    <row r="55" spans="1:5" ht="24">
      <c r="A55" s="248">
        <v>553300</v>
      </c>
      <c r="B55" s="247">
        <f>'รายรับ-รายจ่ายตามข้อบัญญัติ'!J15</f>
        <v>266552</v>
      </c>
      <c r="C55" s="241" t="s">
        <v>403</v>
      </c>
      <c r="D55" s="246" t="s">
        <v>84</v>
      </c>
      <c r="E55" s="247">
        <v>49977.16</v>
      </c>
    </row>
    <row r="56" spans="1:5" ht="24">
      <c r="A56" s="248">
        <v>2958800</v>
      </c>
      <c r="B56" s="247">
        <f>'รายรับ-รายจ่ายตามข้อบัญญัติ'!J16</f>
        <v>0</v>
      </c>
      <c r="C56" s="241" t="s">
        <v>404</v>
      </c>
      <c r="D56" s="246" t="s">
        <v>85</v>
      </c>
      <c r="E56" s="247">
        <v>0</v>
      </c>
    </row>
    <row r="57" spans="1:5" ht="24">
      <c r="A57" s="248">
        <v>25000</v>
      </c>
      <c r="B57" s="247">
        <f>'รายรับ-รายจ่ายตามข้อบัญญัติ'!J17</f>
        <v>0</v>
      </c>
      <c r="C57" s="241" t="s">
        <v>405</v>
      </c>
      <c r="D57" s="246" t="s">
        <v>86</v>
      </c>
      <c r="E57" s="247">
        <v>0</v>
      </c>
    </row>
    <row r="58" spans="1:5" ht="24.75" thickBot="1">
      <c r="A58" s="270">
        <f>SUM(A47:A57)</f>
        <v>17852280</v>
      </c>
      <c r="B58" s="270">
        <f>SUM(B47:B57)</f>
        <v>2407060.8400000003</v>
      </c>
      <c r="D58" s="279"/>
      <c r="E58" s="270">
        <f>SUM(E47:E57)</f>
        <v>1421705.0999999999</v>
      </c>
    </row>
    <row r="59" spans="1:7" ht="24.75" thickTop="1">
      <c r="A59" s="302"/>
      <c r="B59" s="273">
        <f>'หมายเหตุ 2,3'!I11</f>
        <v>8596.06</v>
      </c>
      <c r="C59" s="251" t="s">
        <v>406</v>
      </c>
      <c r="D59" s="301">
        <v>900</v>
      </c>
      <c r="E59" s="273">
        <f>'หมายเหตุ 2,3'!H11</f>
        <v>1305.66</v>
      </c>
      <c r="F59" s="503"/>
      <c r="G59" s="506"/>
    </row>
    <row r="60" spans="1:7" ht="24">
      <c r="A60" s="303"/>
      <c r="B60" s="247">
        <f>F60+E60</f>
        <v>146200</v>
      </c>
      <c r="C60" s="272" t="s">
        <v>391</v>
      </c>
      <c r="D60" s="304" t="s">
        <v>372</v>
      </c>
      <c r="E60" s="247">
        <v>29200</v>
      </c>
      <c r="F60" s="497">
        <v>117000</v>
      </c>
      <c r="G60" s="507"/>
    </row>
    <row r="61" spans="1:7" ht="24">
      <c r="A61" s="303"/>
      <c r="B61" s="247">
        <f>F61+E61</f>
        <v>769700</v>
      </c>
      <c r="C61" s="251" t="s">
        <v>407</v>
      </c>
      <c r="D61" s="304" t="s">
        <v>16</v>
      </c>
      <c r="E61" s="247">
        <v>387400</v>
      </c>
      <c r="F61" s="507">
        <v>382300</v>
      </c>
      <c r="G61" s="507"/>
    </row>
    <row r="62" spans="1:7" ht="24">
      <c r="A62" s="303"/>
      <c r="B62" s="247">
        <f>F62+E62</f>
        <v>72132.56</v>
      </c>
      <c r="C62" s="305" t="s">
        <v>408</v>
      </c>
      <c r="D62" s="304" t="s">
        <v>373</v>
      </c>
      <c r="E62" s="273">
        <v>0</v>
      </c>
      <c r="F62" s="507">
        <v>72132.56</v>
      </c>
      <c r="G62" s="507"/>
    </row>
    <row r="63" spans="1:7" ht="24">
      <c r="A63" s="303"/>
      <c r="B63" s="247">
        <f>F63+E63</f>
        <v>1992000</v>
      </c>
      <c r="C63" s="321" t="s">
        <v>429</v>
      </c>
      <c r="D63" s="304" t="s">
        <v>431</v>
      </c>
      <c r="E63" s="273">
        <v>1992000</v>
      </c>
      <c r="F63" s="507"/>
      <c r="G63" s="507"/>
    </row>
    <row r="64" spans="1:7" ht="24">
      <c r="A64" s="303"/>
      <c r="B64" s="247"/>
      <c r="C64" s="321" t="s">
        <v>430</v>
      </c>
      <c r="D64" s="304"/>
      <c r="E64" s="273"/>
      <c r="F64" s="507"/>
      <c r="G64" s="507"/>
    </row>
    <row r="65" spans="1:7" ht="24">
      <c r="A65" s="303"/>
      <c r="B65" s="286"/>
      <c r="C65" s="284"/>
      <c r="D65" s="285"/>
      <c r="E65" s="286"/>
      <c r="F65" s="507"/>
      <c r="G65" s="507"/>
    </row>
    <row r="66" spans="1:7" ht="24">
      <c r="A66" s="303"/>
      <c r="B66" s="306"/>
      <c r="C66" s="272"/>
      <c r="D66" s="307"/>
      <c r="E66" s="273"/>
      <c r="F66" s="507"/>
      <c r="G66" s="507"/>
    </row>
    <row r="67" spans="1:7" ht="24">
      <c r="A67" s="303"/>
      <c r="B67" s="273"/>
      <c r="C67" s="272"/>
      <c r="D67" s="307"/>
      <c r="E67" s="273"/>
      <c r="F67" s="507"/>
      <c r="G67" s="507"/>
    </row>
    <row r="68" spans="1:5" ht="21" customHeight="1">
      <c r="A68" s="303"/>
      <c r="B68" s="283"/>
      <c r="C68" s="272"/>
      <c r="D68" s="307"/>
      <c r="E68" s="273"/>
    </row>
    <row r="69" spans="1:5" ht="24">
      <c r="A69" s="303"/>
      <c r="B69" s="290">
        <f>SUM(B59:B68)</f>
        <v>2988628.62</v>
      </c>
      <c r="D69" s="308"/>
      <c r="E69" s="290">
        <f>SUM(E59:E68)</f>
        <v>2409905.66</v>
      </c>
    </row>
    <row r="70" spans="1:5" ht="24">
      <c r="A70" s="303"/>
      <c r="B70" s="309">
        <f>B58+B69</f>
        <v>5395689.460000001</v>
      </c>
      <c r="C70" s="292" t="s">
        <v>409</v>
      </c>
      <c r="E70" s="309">
        <f>E58+E69</f>
        <v>3831610.76</v>
      </c>
    </row>
    <row r="71" spans="1:5" ht="21.75" customHeight="1">
      <c r="A71" s="303"/>
      <c r="B71" s="310"/>
      <c r="C71" s="311" t="s">
        <v>410</v>
      </c>
      <c r="E71" s="310"/>
    </row>
    <row r="72" spans="1:6" ht="24">
      <c r="A72" s="303"/>
      <c r="B72" s="312" t="s">
        <v>433</v>
      </c>
      <c r="C72" s="311" t="s">
        <v>411</v>
      </c>
      <c r="E72" s="312" t="s">
        <v>432</v>
      </c>
      <c r="F72" s="497">
        <f>E27-E70</f>
        <v>-98451.54999999981</v>
      </c>
    </row>
    <row r="73" spans="1:6" ht="21.75" customHeight="1">
      <c r="A73" s="303"/>
      <c r="B73" s="286"/>
      <c r="C73" s="311" t="s">
        <v>412</v>
      </c>
      <c r="E73" s="283"/>
      <c r="F73" s="497">
        <f>B27-B70</f>
        <v>-1201387.1600000006</v>
      </c>
    </row>
    <row r="74" spans="1:7" ht="24.75" thickBot="1">
      <c r="A74" s="303"/>
      <c r="B74" s="313">
        <f>B8+B27-B70</f>
        <v>9278951.06</v>
      </c>
      <c r="C74" s="292" t="s">
        <v>26</v>
      </c>
      <c r="E74" s="270">
        <f>E8+E27-E70</f>
        <v>9278951.06</v>
      </c>
      <c r="G74" s="505"/>
    </row>
    <row r="75" spans="1:5" ht="24.75" thickTop="1">
      <c r="A75" s="253"/>
      <c r="B75" s="314"/>
      <c r="E75" s="293"/>
    </row>
    <row r="76" spans="1:5" ht="24">
      <c r="A76" s="253"/>
      <c r="B76" s="314"/>
      <c r="C76" s="292"/>
      <c r="E76" s="293"/>
    </row>
    <row r="77" spans="1:5" ht="24">
      <c r="A77" s="253"/>
      <c r="B77" s="314"/>
      <c r="C77" s="292"/>
      <c r="E77" s="293"/>
    </row>
    <row r="78" spans="1:5" ht="24">
      <c r="A78" s="253"/>
      <c r="B78" s="314"/>
      <c r="C78" s="292"/>
      <c r="E78" s="293"/>
    </row>
    <row r="79" spans="1:5" ht="24">
      <c r="A79" s="253"/>
      <c r="B79" s="314"/>
      <c r="E79" s="293"/>
    </row>
    <row r="80" ht="24">
      <c r="C80" s="315"/>
    </row>
    <row r="81" ht="24">
      <c r="C81" s="316"/>
    </row>
  </sheetData>
  <mergeCells count="6">
    <mergeCell ref="A43:B43"/>
    <mergeCell ref="A5:B5"/>
    <mergeCell ref="D1:E1"/>
    <mergeCell ref="A3:E3"/>
    <mergeCell ref="A4:E4"/>
    <mergeCell ref="A42:E42"/>
  </mergeCells>
  <printOptions/>
  <pageMargins left="0.9448818897637796" right="0.15748031496062992" top="0.5905511811023623" bottom="0.3937007874015748" header="0.5118110236220472" footer="0.5118110236220472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G222"/>
  <sheetViews>
    <sheetView view="pageBreakPreview" zoomScaleSheetLayoutView="100" workbookViewId="0" topLeftCell="A1">
      <selection activeCell="C217" sqref="C217"/>
    </sheetView>
  </sheetViews>
  <sheetFormatPr defaultColWidth="9.140625" defaultRowHeight="22.5" customHeight="1"/>
  <cols>
    <col min="1" max="1" width="6.28125" style="351" customWidth="1"/>
    <col min="2" max="2" width="6.57421875" style="351" customWidth="1"/>
    <col min="3" max="3" width="46.28125" style="351" customWidth="1"/>
    <col min="4" max="4" width="9.00390625" style="351" customWidth="1"/>
    <col min="5" max="5" width="15.28125" style="249" customWidth="1"/>
    <col min="6" max="6" width="15.28125" style="351" customWidth="1"/>
    <col min="7" max="7" width="15.28125" style="351" bestFit="1" customWidth="1"/>
    <col min="8" max="16384" width="9.140625" style="351" customWidth="1"/>
  </cols>
  <sheetData>
    <row r="1" spans="1:6" ht="22.5" customHeight="1">
      <c r="A1" s="475" t="s">
        <v>527</v>
      </c>
      <c r="B1" s="475"/>
      <c r="C1" s="475"/>
      <c r="D1" s="475"/>
      <c r="E1" s="475"/>
      <c r="F1" s="475"/>
    </row>
    <row r="2" spans="1:6" ht="22.5" customHeight="1">
      <c r="A2" s="475" t="s">
        <v>554</v>
      </c>
      <c r="B2" s="475"/>
      <c r="C2" s="475"/>
      <c r="D2" s="475"/>
      <c r="E2" s="475"/>
      <c r="F2" s="475"/>
    </row>
    <row r="3" spans="1:6" ht="22.5" customHeight="1">
      <c r="A3" s="476" t="s">
        <v>475</v>
      </c>
      <c r="B3" s="476"/>
      <c r="C3" s="476"/>
      <c r="D3" s="476"/>
      <c r="E3" s="476"/>
      <c r="F3" s="476"/>
    </row>
    <row r="4" spans="1:6" ht="22.5" customHeight="1">
      <c r="A4" s="353" t="s">
        <v>476</v>
      </c>
      <c r="B4" s="353"/>
      <c r="C4" s="352"/>
      <c r="D4" s="352"/>
      <c r="E4" s="240"/>
      <c r="F4" s="352"/>
    </row>
    <row r="5" spans="1:6" ht="22.5" customHeight="1">
      <c r="A5" s="353" t="s">
        <v>477</v>
      </c>
      <c r="B5" s="353"/>
      <c r="C5" s="352"/>
      <c r="D5" s="352"/>
      <c r="E5" s="240"/>
      <c r="F5" s="352"/>
    </row>
    <row r="6" spans="1:6" ht="22.5" customHeight="1">
      <c r="A6" s="241"/>
      <c r="B6" s="241"/>
      <c r="C6" s="241"/>
      <c r="D6" s="241"/>
      <c r="E6" s="242"/>
      <c r="F6" s="241"/>
    </row>
    <row r="7" spans="1:6" ht="22.5" customHeight="1">
      <c r="A7" s="477" t="s">
        <v>370</v>
      </c>
      <c r="B7" s="477"/>
      <c r="C7" s="477"/>
      <c r="D7" s="354" t="s">
        <v>15</v>
      </c>
      <c r="E7" s="355" t="s">
        <v>478</v>
      </c>
      <c r="F7" s="354" t="s">
        <v>479</v>
      </c>
    </row>
    <row r="8" spans="1:6" ht="22.5" customHeight="1">
      <c r="A8" s="356"/>
      <c r="B8" s="368"/>
      <c r="C8" s="369"/>
      <c r="D8" s="370"/>
      <c r="E8" s="371"/>
      <c r="F8" s="370"/>
    </row>
    <row r="9" spans="1:6" ht="22.5" customHeight="1">
      <c r="A9" s="372" t="s">
        <v>478</v>
      </c>
      <c r="B9" s="243" t="s">
        <v>480</v>
      </c>
      <c r="C9" s="373"/>
      <c r="D9" s="244" t="s">
        <v>481</v>
      </c>
      <c r="E9" s="245">
        <v>2263</v>
      </c>
      <c r="F9" s="374"/>
    </row>
    <row r="10" spans="1:6" ht="22.5" customHeight="1">
      <c r="A10" s="375"/>
      <c r="B10" s="241" t="s">
        <v>482</v>
      </c>
      <c r="C10" s="376"/>
      <c r="D10" s="246" t="s">
        <v>483</v>
      </c>
      <c r="E10" s="247">
        <v>3621145.16</v>
      </c>
      <c r="F10" s="377"/>
    </row>
    <row r="11" spans="1:6" ht="22.5" customHeight="1">
      <c r="A11" s="375"/>
      <c r="B11" s="241" t="s">
        <v>484</v>
      </c>
      <c r="C11" s="376"/>
      <c r="D11" s="246" t="s">
        <v>485</v>
      </c>
      <c r="E11" s="247">
        <v>60092.74</v>
      </c>
      <c r="F11" s="377"/>
    </row>
    <row r="12" spans="1:6" ht="22.5" customHeight="1">
      <c r="A12" s="375"/>
      <c r="B12" s="241"/>
      <c r="C12" s="378"/>
      <c r="D12" s="246"/>
      <c r="E12" s="247"/>
      <c r="F12" s="247"/>
    </row>
    <row r="13" spans="1:6" ht="22.5" customHeight="1">
      <c r="A13" s="375"/>
      <c r="B13" s="241"/>
      <c r="C13" s="376"/>
      <c r="D13" s="246"/>
      <c r="E13" s="247"/>
      <c r="F13" s="247"/>
    </row>
    <row r="14" spans="1:6" ht="22.5" customHeight="1">
      <c r="A14" s="375"/>
      <c r="B14" s="241"/>
      <c r="C14" s="376"/>
      <c r="D14" s="246"/>
      <c r="E14" s="247"/>
      <c r="F14" s="247"/>
    </row>
    <row r="15" spans="1:6" ht="22.5" customHeight="1">
      <c r="A15" s="375"/>
      <c r="B15" s="241"/>
      <c r="C15" s="376"/>
      <c r="D15" s="246"/>
      <c r="E15" s="247"/>
      <c r="F15" s="377"/>
    </row>
    <row r="16" spans="1:6" ht="22.5" customHeight="1">
      <c r="A16" s="375"/>
      <c r="B16" s="379" t="s">
        <v>479</v>
      </c>
      <c r="C16" s="243" t="s">
        <v>486</v>
      </c>
      <c r="D16" s="244" t="s">
        <v>481</v>
      </c>
      <c r="E16" s="247"/>
      <c r="F16" s="247">
        <v>2023</v>
      </c>
    </row>
    <row r="17" spans="1:6" ht="22.5" customHeight="1">
      <c r="A17" s="375"/>
      <c r="B17" s="379"/>
      <c r="C17" s="376" t="s">
        <v>487</v>
      </c>
      <c r="D17" s="246" t="s">
        <v>488</v>
      </c>
      <c r="E17" s="247"/>
      <c r="F17" s="247">
        <v>3652036.67</v>
      </c>
    </row>
    <row r="18" spans="1:6" ht="22.5" customHeight="1">
      <c r="A18" s="375"/>
      <c r="B18" s="241"/>
      <c r="C18" s="376" t="s">
        <v>528</v>
      </c>
      <c r="D18" s="246" t="s">
        <v>530</v>
      </c>
      <c r="E18" s="247"/>
      <c r="F18" s="247">
        <v>7.95</v>
      </c>
    </row>
    <row r="19" spans="1:6" ht="22.5" customHeight="1">
      <c r="A19" s="375"/>
      <c r="B19" s="241"/>
      <c r="C19" s="376" t="s">
        <v>529</v>
      </c>
      <c r="D19" s="246" t="s">
        <v>531</v>
      </c>
      <c r="E19" s="247"/>
      <c r="F19" s="247">
        <v>9.54</v>
      </c>
    </row>
    <row r="20" spans="1:6" ht="22.5" customHeight="1">
      <c r="A20" s="375"/>
      <c r="B20" s="241"/>
      <c r="C20" s="376" t="s">
        <v>523</v>
      </c>
      <c r="D20" s="380">
        <v>900</v>
      </c>
      <c r="E20" s="247"/>
      <c r="F20" s="247">
        <v>325</v>
      </c>
    </row>
    <row r="21" spans="1:6" ht="22.5" customHeight="1">
      <c r="A21" s="375"/>
      <c r="B21" s="241"/>
      <c r="C21" s="376" t="s">
        <v>498</v>
      </c>
      <c r="D21" s="246" t="s">
        <v>372</v>
      </c>
      <c r="E21" s="247"/>
      <c r="F21" s="247">
        <v>29098.74</v>
      </c>
    </row>
    <row r="22" spans="1:6" ht="22.5" customHeight="1">
      <c r="A22" s="375"/>
      <c r="B22" s="241"/>
      <c r="C22" s="241"/>
      <c r="D22" s="380"/>
      <c r="E22" s="247"/>
      <c r="F22" s="247"/>
    </row>
    <row r="23" spans="1:6" ht="22.5" customHeight="1">
      <c r="A23" s="375"/>
      <c r="B23" s="241"/>
      <c r="C23" s="241"/>
      <c r="D23" s="380"/>
      <c r="E23" s="247"/>
      <c r="F23" s="247"/>
    </row>
    <row r="24" spans="1:6" ht="22.5" customHeight="1">
      <c r="A24" s="375"/>
      <c r="B24" s="241"/>
      <c r="D24" s="246"/>
      <c r="E24" s="247"/>
      <c r="F24" s="247"/>
    </row>
    <row r="25" spans="1:6" ht="22.5" customHeight="1">
      <c r="A25" s="375"/>
      <c r="B25" s="241"/>
      <c r="D25" s="246"/>
      <c r="E25" s="247"/>
      <c r="F25" s="247"/>
    </row>
    <row r="26" spans="1:6" ht="22.5" customHeight="1">
      <c r="A26" s="375"/>
      <c r="B26" s="241"/>
      <c r="D26" s="246"/>
      <c r="E26" s="247"/>
      <c r="F26" s="247"/>
    </row>
    <row r="27" spans="1:6" ht="22.5" customHeight="1">
      <c r="A27" s="375"/>
      <c r="B27" s="241"/>
      <c r="D27" s="246"/>
      <c r="E27" s="247"/>
      <c r="F27" s="247"/>
    </row>
    <row r="28" spans="1:6" ht="22.5" customHeight="1">
      <c r="A28" s="375"/>
      <c r="B28" s="241"/>
      <c r="C28" s="376"/>
      <c r="D28" s="380"/>
      <c r="E28" s="247"/>
      <c r="F28" s="247"/>
    </row>
    <row r="29" spans="1:6" ht="22.5" customHeight="1" thickBot="1">
      <c r="A29" s="381"/>
      <c r="B29" s="382"/>
      <c r="C29" s="383"/>
      <c r="D29" s="384"/>
      <c r="E29" s="385">
        <f>SUM(E9:E28)</f>
        <v>3683500.9000000004</v>
      </c>
      <c r="F29" s="386">
        <f>SUM(F16:F28)</f>
        <v>3683500.9000000004</v>
      </c>
    </row>
    <row r="30" spans="1:6" ht="22.5" customHeight="1" thickTop="1">
      <c r="A30" s="241"/>
      <c r="B30" s="241"/>
      <c r="C30" s="241"/>
      <c r="D30" s="241"/>
      <c r="E30" s="242"/>
      <c r="F30" s="387"/>
    </row>
    <row r="31" spans="1:6" ht="22.5" customHeight="1">
      <c r="A31" s="379" t="s">
        <v>532</v>
      </c>
      <c r="B31" s="241"/>
      <c r="C31" s="241"/>
      <c r="D31" s="241"/>
      <c r="E31" s="242"/>
      <c r="F31" s="241"/>
    </row>
    <row r="32" spans="1:6" ht="22.5" customHeight="1">
      <c r="A32" s="241"/>
      <c r="B32" s="241"/>
      <c r="C32" s="241"/>
      <c r="D32" s="241"/>
      <c r="E32" s="242"/>
      <c r="F32" s="241"/>
    </row>
    <row r="33" spans="1:6" ht="22.5" customHeight="1">
      <c r="A33" s="388"/>
      <c r="B33" s="474" t="s">
        <v>524</v>
      </c>
      <c r="C33" s="474"/>
      <c r="D33" s="389"/>
      <c r="E33" s="472" t="s">
        <v>489</v>
      </c>
      <c r="F33" s="473"/>
    </row>
    <row r="34" spans="1:6" ht="22.5" customHeight="1">
      <c r="A34" s="375"/>
      <c r="B34" s="241"/>
      <c r="C34" s="241"/>
      <c r="D34" s="241"/>
      <c r="E34" s="390"/>
      <c r="F34" s="376"/>
    </row>
    <row r="35" spans="1:6" ht="22.5" customHeight="1">
      <c r="A35" s="375"/>
      <c r="B35" s="241"/>
      <c r="C35" s="241"/>
      <c r="D35" s="241"/>
      <c r="E35" s="390"/>
      <c r="F35" s="376"/>
    </row>
    <row r="36" spans="1:6" ht="22.5" customHeight="1">
      <c r="A36" s="375"/>
      <c r="B36" s="241"/>
      <c r="C36" s="241"/>
      <c r="D36" s="241"/>
      <c r="E36" s="390"/>
      <c r="F36" s="376"/>
    </row>
    <row r="37" spans="1:6" ht="22.5" customHeight="1">
      <c r="A37" s="381"/>
      <c r="B37" s="382"/>
      <c r="C37" s="382"/>
      <c r="D37" s="382"/>
      <c r="E37" s="391"/>
      <c r="F37" s="383"/>
    </row>
    <row r="38" spans="1:6" ht="22.5" customHeight="1">
      <c r="A38" s="392"/>
      <c r="B38" s="350"/>
      <c r="C38" s="350"/>
      <c r="D38" s="350"/>
      <c r="E38" s="350"/>
      <c r="F38" s="350" t="s">
        <v>533</v>
      </c>
    </row>
    <row r="39" spans="1:6" ht="22.5" customHeight="1">
      <c r="A39" s="392"/>
      <c r="B39" s="350"/>
      <c r="C39" s="350"/>
      <c r="D39" s="350"/>
      <c r="E39" s="350"/>
      <c r="F39" s="350" t="str">
        <f>A2</f>
        <v>  วันที่...30  พฤศจิกายน  2556........</v>
      </c>
    </row>
    <row r="40" spans="1:6" ht="22.5" customHeight="1">
      <c r="A40" s="476" t="s">
        <v>475</v>
      </c>
      <c r="B40" s="476"/>
      <c r="C40" s="476"/>
      <c r="D40" s="476"/>
      <c r="E40" s="476"/>
      <c r="F40" s="476"/>
    </row>
    <row r="41" spans="1:6" ht="22.5" customHeight="1">
      <c r="A41" s="353" t="s">
        <v>476</v>
      </c>
      <c r="B41" s="353"/>
      <c r="C41" s="352"/>
      <c r="D41" s="352"/>
      <c r="E41" s="240"/>
      <c r="F41" s="352"/>
    </row>
    <row r="42" spans="1:6" ht="22.5" customHeight="1">
      <c r="A42" s="353" t="s">
        <v>477</v>
      </c>
      <c r="B42" s="353"/>
      <c r="C42" s="352"/>
      <c r="D42" s="352"/>
      <c r="E42" s="240"/>
      <c r="F42" s="352"/>
    </row>
    <row r="43" spans="1:6" ht="22.5" customHeight="1">
      <c r="A43" s="478" t="s">
        <v>370</v>
      </c>
      <c r="B43" s="479"/>
      <c r="C43" s="480"/>
      <c r="D43" s="354" t="s">
        <v>15</v>
      </c>
      <c r="E43" s="355" t="s">
        <v>478</v>
      </c>
      <c r="F43" s="354" t="s">
        <v>479</v>
      </c>
    </row>
    <row r="44" spans="1:6" ht="22.5" customHeight="1">
      <c r="A44" s="372"/>
      <c r="B44" s="243"/>
      <c r="C44" s="394"/>
      <c r="D44" s="244"/>
      <c r="E44" s="245"/>
      <c r="F44" s="395"/>
    </row>
    <row r="45" spans="1:6" ht="22.5" customHeight="1">
      <c r="A45" s="372" t="s">
        <v>478</v>
      </c>
      <c r="B45" s="243" t="s">
        <v>537</v>
      </c>
      <c r="C45" s="394"/>
      <c r="D45" s="244" t="s">
        <v>538</v>
      </c>
      <c r="E45" s="245">
        <v>140920</v>
      </c>
      <c r="F45" s="395"/>
    </row>
    <row r="46" spans="1:6" ht="22.5" customHeight="1">
      <c r="A46" s="420"/>
      <c r="B46" s="243" t="s">
        <v>534</v>
      </c>
      <c r="C46" s="394"/>
      <c r="D46" s="244" t="s">
        <v>535</v>
      </c>
      <c r="E46" s="245">
        <v>152994</v>
      </c>
      <c r="F46" s="377"/>
    </row>
    <row r="47" spans="1:6" ht="22.5" customHeight="1">
      <c r="A47" s="372"/>
      <c r="B47" s="243" t="s">
        <v>490</v>
      </c>
      <c r="C47" s="394"/>
      <c r="D47" s="244" t="s">
        <v>78</v>
      </c>
      <c r="E47" s="245">
        <v>420554</v>
      </c>
      <c r="F47" s="377"/>
    </row>
    <row r="48" spans="1:6" ht="22.5" customHeight="1">
      <c r="A48" s="372"/>
      <c r="B48" s="241" t="s">
        <v>491</v>
      </c>
      <c r="C48" s="394"/>
      <c r="D48" s="244" t="s">
        <v>79</v>
      </c>
      <c r="E48" s="245">
        <v>51238</v>
      </c>
      <c r="F48" s="377"/>
    </row>
    <row r="49" spans="1:6" ht="22.5" customHeight="1">
      <c r="A49" s="375"/>
      <c r="B49" s="241" t="s">
        <v>492</v>
      </c>
      <c r="C49" s="376"/>
      <c r="D49" s="246" t="s">
        <v>80</v>
      </c>
      <c r="E49" s="247">
        <v>165475.53</v>
      </c>
      <c r="F49" s="377"/>
    </row>
    <row r="50" spans="1:6" ht="22.5" customHeight="1">
      <c r="A50" s="375"/>
      <c r="B50" s="241" t="s">
        <v>493</v>
      </c>
      <c r="C50" s="376"/>
      <c r="D50" s="246" t="s">
        <v>81</v>
      </c>
      <c r="E50" s="247">
        <v>96363.02</v>
      </c>
      <c r="F50" s="377"/>
    </row>
    <row r="51" spans="1:6" ht="22.5" customHeight="1">
      <c r="A51" s="375"/>
      <c r="B51" s="241" t="s">
        <v>494</v>
      </c>
      <c r="C51" s="376"/>
      <c r="D51" s="246" t="s">
        <v>82</v>
      </c>
      <c r="E51" s="247">
        <v>48530.13</v>
      </c>
      <c r="F51" s="377"/>
    </row>
    <row r="52" spans="1:6" ht="22.5" customHeight="1">
      <c r="A52" s="375"/>
      <c r="B52" s="241" t="s">
        <v>536</v>
      </c>
      <c r="C52" s="376"/>
      <c r="D52" s="246" t="s">
        <v>84</v>
      </c>
      <c r="E52" s="247">
        <v>266552</v>
      </c>
      <c r="F52" s="377"/>
    </row>
    <row r="53" spans="1:6" ht="22.5" customHeight="1">
      <c r="A53" s="375"/>
      <c r="B53" s="241" t="s">
        <v>495</v>
      </c>
      <c r="C53" s="376"/>
      <c r="D53" s="246" t="s">
        <v>83</v>
      </c>
      <c r="E53" s="247">
        <v>49977.16</v>
      </c>
      <c r="F53" s="377"/>
    </row>
    <row r="54" spans="1:6" ht="22.5" customHeight="1">
      <c r="A54" s="375"/>
      <c r="B54" s="241" t="s">
        <v>496</v>
      </c>
      <c r="C54" s="376"/>
      <c r="D54" s="246" t="s">
        <v>16</v>
      </c>
      <c r="E54" s="247">
        <v>363400</v>
      </c>
      <c r="F54" s="377"/>
    </row>
    <row r="55" spans="1:6" ht="22.5" customHeight="1">
      <c r="A55" s="375"/>
      <c r="B55" s="241" t="s">
        <v>497</v>
      </c>
      <c r="C55" s="376"/>
      <c r="D55" s="246" t="s">
        <v>16</v>
      </c>
      <c r="E55" s="247">
        <v>24000</v>
      </c>
      <c r="F55" s="377"/>
    </row>
    <row r="56" spans="1:6" ht="22.5" customHeight="1">
      <c r="A56" s="375"/>
      <c r="B56" s="243" t="s">
        <v>498</v>
      </c>
      <c r="C56" s="376"/>
      <c r="D56" s="246" t="s">
        <v>372</v>
      </c>
      <c r="E56" s="247">
        <v>29200</v>
      </c>
      <c r="F56" s="377"/>
    </row>
    <row r="57" spans="1:6" ht="22.5" customHeight="1">
      <c r="A57" s="375"/>
      <c r="B57" s="241" t="s">
        <v>539</v>
      </c>
      <c r="C57" s="376"/>
      <c r="D57" s="246" t="s">
        <v>431</v>
      </c>
      <c r="E57" s="247">
        <v>1992000</v>
      </c>
      <c r="F57" s="377"/>
    </row>
    <row r="58" spans="1:6" ht="22.5" customHeight="1">
      <c r="A58" s="375"/>
      <c r="B58" s="241" t="s">
        <v>499</v>
      </c>
      <c r="C58" s="376"/>
      <c r="D58" s="246" t="s">
        <v>500</v>
      </c>
      <c r="E58" s="247">
        <v>1305.66</v>
      </c>
      <c r="F58" s="377"/>
    </row>
    <row r="59" spans="1:6" ht="22.5" customHeight="1">
      <c r="A59" s="375"/>
      <c r="C59" s="376"/>
      <c r="D59" s="246"/>
      <c r="E59" s="247"/>
      <c r="F59" s="377"/>
    </row>
    <row r="60" spans="1:6" ht="22.5" customHeight="1">
      <c r="A60" s="375"/>
      <c r="C60" s="376"/>
      <c r="D60" s="246"/>
      <c r="E60" s="247"/>
      <c r="F60" s="377"/>
    </row>
    <row r="61" spans="1:6" ht="22.5" customHeight="1">
      <c r="A61" s="375"/>
      <c r="B61" s="379" t="s">
        <v>479</v>
      </c>
      <c r="C61" s="241" t="s">
        <v>501</v>
      </c>
      <c r="D61" s="246" t="s">
        <v>483</v>
      </c>
      <c r="E61" s="247"/>
      <c r="F61" s="247">
        <v>3779929.05</v>
      </c>
    </row>
    <row r="62" spans="1:6" ht="22.5" customHeight="1">
      <c r="A62" s="375"/>
      <c r="B62" s="379"/>
      <c r="C62" s="241" t="s">
        <v>502</v>
      </c>
      <c r="D62" s="246" t="s">
        <v>500</v>
      </c>
      <c r="E62" s="247"/>
      <c r="F62" s="247">
        <v>22580.45</v>
      </c>
    </row>
    <row r="63" spans="1:6" ht="22.5" customHeight="1">
      <c r="A63" s="375"/>
      <c r="B63" s="379"/>
      <c r="C63" s="241"/>
      <c r="D63" s="246"/>
      <c r="E63" s="247"/>
      <c r="F63" s="247"/>
    </row>
    <row r="64" spans="1:6" ht="22.5" customHeight="1">
      <c r="A64" s="375"/>
      <c r="D64" s="396"/>
      <c r="E64" s="248"/>
      <c r="F64" s="396"/>
    </row>
    <row r="65" spans="1:6" ht="22.5" customHeight="1">
      <c r="A65" s="375"/>
      <c r="B65" s="379"/>
      <c r="C65" s="241"/>
      <c r="D65" s="246"/>
      <c r="E65" s="247"/>
      <c r="F65" s="247"/>
    </row>
    <row r="66" spans="1:7" ht="22.5" customHeight="1" thickBot="1">
      <c r="A66" s="381"/>
      <c r="B66" s="382"/>
      <c r="C66" s="383"/>
      <c r="D66" s="397"/>
      <c r="E66" s="385">
        <f>SUM(E45:E63)</f>
        <v>3802509.5</v>
      </c>
      <c r="F66" s="385">
        <f>SUM(F61:F63)</f>
        <v>3802509.5</v>
      </c>
      <c r="G66" s="249"/>
    </row>
    <row r="67" spans="1:7" ht="22.5" customHeight="1" thickTop="1">
      <c r="A67" s="241"/>
      <c r="B67" s="241"/>
      <c r="C67" s="241"/>
      <c r="D67" s="398"/>
      <c r="E67" s="242"/>
      <c r="F67" s="241"/>
      <c r="G67" s="249"/>
    </row>
    <row r="68" spans="1:6" ht="22.5" customHeight="1">
      <c r="A68" s="379" t="s">
        <v>540</v>
      </c>
      <c r="B68" s="241"/>
      <c r="C68" s="241"/>
      <c r="D68" s="241"/>
      <c r="E68" s="242"/>
      <c r="F68" s="241"/>
    </row>
    <row r="69" spans="1:6" ht="22.5" customHeight="1">
      <c r="A69" s="241"/>
      <c r="B69" s="241"/>
      <c r="C69" s="241"/>
      <c r="D69" s="241"/>
      <c r="E69" s="242"/>
      <c r="F69" s="241"/>
    </row>
    <row r="70" spans="1:6" ht="22.5" customHeight="1">
      <c r="A70" s="388"/>
      <c r="B70" s="474" t="s">
        <v>524</v>
      </c>
      <c r="C70" s="474"/>
      <c r="D70" s="389"/>
      <c r="E70" s="472" t="s">
        <v>489</v>
      </c>
      <c r="F70" s="473"/>
    </row>
    <row r="71" spans="1:6" ht="22.5" customHeight="1">
      <c r="A71" s="375"/>
      <c r="B71" s="241"/>
      <c r="C71" s="241"/>
      <c r="D71" s="241"/>
      <c r="E71" s="390"/>
      <c r="F71" s="376"/>
    </row>
    <row r="72" spans="1:6" ht="22.5" customHeight="1">
      <c r="A72" s="375"/>
      <c r="B72" s="241"/>
      <c r="C72" s="241"/>
      <c r="D72" s="241"/>
      <c r="E72" s="390"/>
      <c r="F72" s="376"/>
    </row>
    <row r="73" spans="1:6" ht="22.5" customHeight="1">
      <c r="A73" s="375"/>
      <c r="B73" s="241"/>
      <c r="C73" s="241"/>
      <c r="D73" s="241"/>
      <c r="E73" s="390"/>
      <c r="F73" s="376"/>
    </row>
    <row r="74" spans="1:6" ht="22.5" customHeight="1">
      <c r="A74" s="381"/>
      <c r="B74" s="382"/>
      <c r="C74" s="382"/>
      <c r="D74" s="382"/>
      <c r="E74" s="391"/>
      <c r="F74" s="383"/>
    </row>
    <row r="75" spans="2:6" s="392" customFormat="1" ht="22.5" customHeight="1">
      <c r="B75" s="350"/>
      <c r="C75" s="350"/>
      <c r="D75" s="350"/>
      <c r="E75" s="350"/>
      <c r="F75" s="350" t="s">
        <v>550</v>
      </c>
    </row>
    <row r="76" spans="2:6" s="392" customFormat="1" ht="22.5" customHeight="1">
      <c r="B76" s="350"/>
      <c r="C76" s="350"/>
      <c r="D76" s="350"/>
      <c r="E76" s="350"/>
      <c r="F76" s="350" t="str">
        <f>F39</f>
        <v>  วันที่...30  พฤศจิกายน  2556........</v>
      </c>
    </row>
    <row r="77" spans="1:6" s="392" customFormat="1" ht="22.5" customHeight="1">
      <c r="A77" s="476" t="s">
        <v>475</v>
      </c>
      <c r="B77" s="476"/>
      <c r="C77" s="476"/>
      <c r="D77" s="476"/>
      <c r="E77" s="476"/>
      <c r="F77" s="476"/>
    </row>
    <row r="78" spans="1:6" s="392" customFormat="1" ht="22.5" customHeight="1">
      <c r="A78" s="353" t="s">
        <v>476</v>
      </c>
      <c r="B78" s="353"/>
      <c r="C78" s="352"/>
      <c r="D78" s="352"/>
      <c r="E78" s="240"/>
      <c r="F78" s="352"/>
    </row>
    <row r="79" spans="1:6" s="392" customFormat="1" ht="22.5" customHeight="1">
      <c r="A79" s="353" t="s">
        <v>477</v>
      </c>
      <c r="B79" s="353"/>
      <c r="C79" s="352"/>
      <c r="D79" s="352"/>
      <c r="E79" s="240"/>
      <c r="F79" s="352"/>
    </row>
    <row r="80" spans="1:6" ht="22.5" customHeight="1">
      <c r="A80" s="478" t="s">
        <v>370</v>
      </c>
      <c r="B80" s="479"/>
      <c r="C80" s="480"/>
      <c r="D80" s="354" t="s">
        <v>15</v>
      </c>
      <c r="E80" s="355" t="s">
        <v>478</v>
      </c>
      <c r="F80" s="354" t="s">
        <v>479</v>
      </c>
    </row>
    <row r="81" spans="1:6" ht="22.5" customHeight="1">
      <c r="A81" s="399"/>
      <c r="B81" s="400"/>
      <c r="C81" s="373"/>
      <c r="D81" s="374"/>
      <c r="E81" s="401"/>
      <c r="F81" s="374"/>
    </row>
    <row r="82" spans="1:6" ht="22.5" customHeight="1">
      <c r="A82" s="372" t="s">
        <v>478</v>
      </c>
      <c r="B82" s="241" t="s">
        <v>374</v>
      </c>
      <c r="C82" s="376"/>
      <c r="D82" s="246" t="s">
        <v>488</v>
      </c>
      <c r="E82" s="247">
        <v>3652036.67</v>
      </c>
      <c r="F82" s="377"/>
    </row>
    <row r="83" spans="1:6" ht="22.5" customHeight="1">
      <c r="A83" s="372"/>
      <c r="B83" s="241"/>
      <c r="C83" s="241"/>
      <c r="D83" s="246"/>
      <c r="E83" s="247"/>
      <c r="F83" s="377"/>
    </row>
    <row r="84" spans="1:6" ht="22.5" customHeight="1">
      <c r="A84" s="372"/>
      <c r="B84" s="241"/>
      <c r="C84" s="241"/>
      <c r="D84" s="246"/>
      <c r="E84" s="247"/>
      <c r="F84" s="377"/>
    </row>
    <row r="85" spans="1:6" ht="22.5" customHeight="1">
      <c r="A85" s="372"/>
      <c r="B85" s="241"/>
      <c r="C85" s="241"/>
      <c r="D85" s="246"/>
      <c r="E85" s="247"/>
      <c r="F85" s="377"/>
    </row>
    <row r="86" spans="1:6" ht="22.5" customHeight="1">
      <c r="A86" s="372"/>
      <c r="B86" s="379" t="s">
        <v>479</v>
      </c>
      <c r="C86" s="402" t="s">
        <v>541</v>
      </c>
      <c r="D86" s="246" t="s">
        <v>503</v>
      </c>
      <c r="E86" s="247"/>
      <c r="F86" s="247">
        <v>141.51</v>
      </c>
    </row>
    <row r="87" spans="1:6" ht="22.5" customHeight="1">
      <c r="A87" s="375"/>
      <c r="B87" s="241"/>
      <c r="C87" s="403" t="s">
        <v>504</v>
      </c>
      <c r="D87" s="246" t="s">
        <v>505</v>
      </c>
      <c r="E87" s="247"/>
      <c r="F87" s="245">
        <v>13410</v>
      </c>
    </row>
    <row r="88" spans="1:6" ht="22.5" customHeight="1">
      <c r="A88" s="375"/>
      <c r="B88" s="241"/>
      <c r="C88" s="403" t="s">
        <v>542</v>
      </c>
      <c r="D88" s="246" t="s">
        <v>543</v>
      </c>
      <c r="E88" s="247"/>
      <c r="F88" s="247">
        <v>50</v>
      </c>
    </row>
    <row r="89" spans="1:6" ht="22.5" customHeight="1">
      <c r="A89" s="375"/>
      <c r="B89" s="241"/>
      <c r="C89" s="404" t="s">
        <v>506</v>
      </c>
      <c r="D89" s="246" t="s">
        <v>507</v>
      </c>
      <c r="E89" s="247"/>
      <c r="F89" s="247">
        <v>378</v>
      </c>
    </row>
    <row r="90" spans="1:6" ht="22.5" customHeight="1">
      <c r="A90" s="375"/>
      <c r="B90" s="241"/>
      <c r="C90" s="351" t="s">
        <v>544</v>
      </c>
      <c r="D90" s="396">
        <v>412202</v>
      </c>
      <c r="E90" s="247"/>
      <c r="F90" s="247">
        <v>975</v>
      </c>
    </row>
    <row r="91" spans="1:6" ht="22.5" customHeight="1">
      <c r="A91" s="375"/>
      <c r="B91" s="241"/>
      <c r="C91" s="405" t="s">
        <v>508</v>
      </c>
      <c r="D91" s="246" t="s">
        <v>509</v>
      </c>
      <c r="E91" s="247"/>
      <c r="F91" s="247">
        <v>15737</v>
      </c>
    </row>
    <row r="92" spans="1:6" ht="22.5" customHeight="1">
      <c r="A92" s="375"/>
      <c r="B92" s="241"/>
      <c r="C92" s="405" t="s">
        <v>510</v>
      </c>
      <c r="D92" s="246" t="s">
        <v>511</v>
      </c>
      <c r="E92" s="247"/>
      <c r="F92" s="247">
        <v>200</v>
      </c>
    </row>
    <row r="93" spans="1:6" ht="22.5" customHeight="1">
      <c r="A93" s="375"/>
      <c r="B93" s="241"/>
      <c r="C93" s="405" t="s">
        <v>545</v>
      </c>
      <c r="D93" s="246" t="s">
        <v>546</v>
      </c>
      <c r="E93" s="247"/>
      <c r="F93" s="247">
        <v>1163879.24</v>
      </c>
    </row>
    <row r="94" spans="1:6" ht="22.5" customHeight="1">
      <c r="A94" s="375"/>
      <c r="B94" s="241"/>
      <c r="C94" s="403" t="s">
        <v>512</v>
      </c>
      <c r="D94" s="246" t="s">
        <v>513</v>
      </c>
      <c r="E94" s="247"/>
      <c r="F94" s="247">
        <v>203779.13</v>
      </c>
    </row>
    <row r="95" spans="1:6" ht="22.5" customHeight="1">
      <c r="A95" s="375"/>
      <c r="B95" s="241"/>
      <c r="C95" s="403" t="s">
        <v>514</v>
      </c>
      <c r="D95" s="246" t="s">
        <v>515</v>
      </c>
      <c r="E95" s="247"/>
      <c r="F95" s="247">
        <v>115629.07</v>
      </c>
    </row>
    <row r="96" spans="1:6" ht="22.5" customHeight="1">
      <c r="A96" s="375"/>
      <c r="B96" s="241"/>
      <c r="C96" s="403" t="s">
        <v>516</v>
      </c>
      <c r="D96" s="246" t="s">
        <v>517</v>
      </c>
      <c r="E96" s="247"/>
      <c r="F96" s="247">
        <v>125820.81</v>
      </c>
    </row>
    <row r="97" spans="1:6" ht="22.5" customHeight="1">
      <c r="A97" s="375"/>
      <c r="B97" s="241"/>
      <c r="C97" s="403" t="s">
        <v>547</v>
      </c>
      <c r="D97" s="246" t="s">
        <v>518</v>
      </c>
      <c r="E97" s="247"/>
      <c r="F97" s="247">
        <v>20036.91</v>
      </c>
    </row>
    <row r="98" spans="1:6" ht="22.5" customHeight="1">
      <c r="A98" s="375"/>
      <c r="B98" s="241"/>
      <c r="C98" s="421" t="s">
        <v>548</v>
      </c>
      <c r="D98" s="246" t="s">
        <v>348</v>
      </c>
      <c r="E98" s="247"/>
      <c r="F98" s="247">
        <v>1992000</v>
      </c>
    </row>
    <row r="99" spans="1:6" ht="22.5" customHeight="1">
      <c r="A99" s="375"/>
      <c r="B99" s="241"/>
      <c r="C99" s="422" t="s">
        <v>549</v>
      </c>
      <c r="D99" s="246"/>
      <c r="E99" s="247"/>
      <c r="F99" s="247"/>
    </row>
    <row r="100" spans="1:6" ht="22.5" customHeight="1">
      <c r="A100" s="375"/>
      <c r="B100" s="241"/>
      <c r="C100" s="403"/>
      <c r="D100" s="246"/>
      <c r="E100" s="247"/>
      <c r="F100" s="247"/>
    </row>
    <row r="101" spans="1:6" ht="22.5" customHeight="1">
      <c r="A101" s="375"/>
      <c r="B101" s="241"/>
      <c r="C101" s="403"/>
      <c r="D101" s="246"/>
      <c r="E101" s="247"/>
      <c r="F101" s="247"/>
    </row>
    <row r="102" spans="1:6" ht="22.5" customHeight="1">
      <c r="A102" s="375"/>
      <c r="B102" s="241"/>
      <c r="C102" s="376"/>
      <c r="D102" s="246"/>
      <c r="E102" s="247"/>
      <c r="F102" s="247"/>
    </row>
    <row r="103" spans="1:6" ht="22.5" customHeight="1" thickBot="1">
      <c r="A103" s="381"/>
      <c r="B103" s="382"/>
      <c r="C103" s="383"/>
      <c r="D103" s="384"/>
      <c r="E103" s="385">
        <f>E82</f>
        <v>3652036.67</v>
      </c>
      <c r="F103" s="386">
        <f>SUM(F86:F98)</f>
        <v>3652036.67</v>
      </c>
    </row>
    <row r="104" spans="1:6" ht="22.5" customHeight="1" thickTop="1">
      <c r="A104" s="241"/>
      <c r="B104" s="241"/>
      <c r="C104" s="241"/>
      <c r="D104" s="241"/>
      <c r="E104" s="406"/>
      <c r="F104" s="407"/>
    </row>
    <row r="105" spans="1:6" ht="22.5" customHeight="1">
      <c r="A105" s="379" t="s">
        <v>551</v>
      </c>
      <c r="B105" s="241"/>
      <c r="C105" s="241"/>
      <c r="D105" s="241"/>
      <c r="E105" s="242"/>
      <c r="F105" s="241"/>
    </row>
    <row r="106" spans="1:6" ht="22.5" customHeight="1">
      <c r="A106" s="241"/>
      <c r="B106" s="241"/>
      <c r="C106" s="241"/>
      <c r="D106" s="241"/>
      <c r="E106" s="242"/>
      <c r="F106" s="241"/>
    </row>
    <row r="107" spans="1:6" ht="22.5" customHeight="1">
      <c r="A107" s="388"/>
      <c r="B107" s="474" t="s">
        <v>524</v>
      </c>
      <c r="C107" s="474"/>
      <c r="D107" s="389"/>
      <c r="E107" s="472" t="s">
        <v>489</v>
      </c>
      <c r="F107" s="473"/>
    </row>
    <row r="108" spans="1:6" ht="22.5" customHeight="1">
      <c r="A108" s="375"/>
      <c r="B108" s="241"/>
      <c r="C108" s="241"/>
      <c r="D108" s="241"/>
      <c r="E108" s="390"/>
      <c r="F108" s="376"/>
    </row>
    <row r="109" spans="1:6" ht="22.5" customHeight="1">
      <c r="A109" s="375"/>
      <c r="B109" s="241"/>
      <c r="C109" s="241"/>
      <c r="D109" s="241"/>
      <c r="E109" s="390"/>
      <c r="F109" s="376"/>
    </row>
    <row r="110" spans="1:6" ht="22.5" customHeight="1">
      <c r="A110" s="375"/>
      <c r="B110" s="241"/>
      <c r="C110" s="241"/>
      <c r="D110" s="241"/>
      <c r="E110" s="390"/>
      <c r="F110" s="376"/>
    </row>
    <row r="111" spans="1:6" ht="22.5" customHeight="1">
      <c r="A111" s="381"/>
      <c r="B111" s="382"/>
      <c r="C111" s="382"/>
      <c r="D111" s="382"/>
      <c r="E111" s="391"/>
      <c r="F111" s="383"/>
    </row>
    <row r="112" spans="2:6" s="392" customFormat="1" ht="22.5" customHeight="1">
      <c r="B112" s="350"/>
      <c r="C112" s="350"/>
      <c r="D112" s="350"/>
      <c r="E112" s="350"/>
      <c r="F112" s="350" t="str">
        <f>A1</f>
        <v>เลขที่....1  พฤศจิกายน  2556….....</v>
      </c>
    </row>
    <row r="113" spans="2:6" s="392" customFormat="1" ht="22.5" customHeight="1">
      <c r="B113" s="350"/>
      <c r="C113" s="350"/>
      <c r="D113" s="350"/>
      <c r="E113" s="350"/>
      <c r="F113" s="350" t="str">
        <f>F76</f>
        <v>  วันที่...30  พฤศจิกายน  2556........</v>
      </c>
    </row>
    <row r="114" spans="1:6" s="392" customFormat="1" ht="22.5" customHeight="1">
      <c r="A114" s="476" t="s">
        <v>519</v>
      </c>
      <c r="B114" s="476"/>
      <c r="C114" s="476"/>
      <c r="D114" s="476"/>
      <c r="E114" s="476"/>
      <c r="F114" s="476"/>
    </row>
    <row r="115" spans="1:6" s="392" customFormat="1" ht="22.5" customHeight="1">
      <c r="A115" s="353" t="s">
        <v>476</v>
      </c>
      <c r="B115" s="353"/>
      <c r="C115" s="352"/>
      <c r="D115" s="352"/>
      <c r="E115" s="240"/>
      <c r="F115" s="352"/>
    </row>
    <row r="116" spans="1:6" s="392" customFormat="1" ht="22.5" customHeight="1">
      <c r="A116" s="353" t="s">
        <v>477</v>
      </c>
      <c r="B116" s="353"/>
      <c r="C116" s="352"/>
      <c r="D116" s="352"/>
      <c r="E116" s="240"/>
      <c r="F116" s="352"/>
    </row>
    <row r="117" spans="1:6" s="392" customFormat="1" ht="22.5" customHeight="1">
      <c r="A117" s="478" t="s">
        <v>370</v>
      </c>
      <c r="B117" s="479"/>
      <c r="C117" s="480"/>
      <c r="D117" s="354" t="s">
        <v>15</v>
      </c>
      <c r="E117" s="355" t="s">
        <v>478</v>
      </c>
      <c r="F117" s="354" t="s">
        <v>479</v>
      </c>
    </row>
    <row r="118" spans="1:6" ht="22.5" customHeight="1">
      <c r="A118" s="408"/>
      <c r="B118" s="389"/>
      <c r="C118" s="409"/>
      <c r="D118" s="410"/>
      <c r="E118" s="411"/>
      <c r="F118" s="410"/>
    </row>
    <row r="119" spans="1:6" ht="22.5" customHeight="1">
      <c r="A119" s="372" t="s">
        <v>478</v>
      </c>
      <c r="B119" s="241" t="s">
        <v>520</v>
      </c>
      <c r="C119" s="376"/>
      <c r="D119" s="246" t="s">
        <v>485</v>
      </c>
      <c r="E119" s="247">
        <f>E10</f>
        <v>3621145.16</v>
      </c>
      <c r="F119" s="377"/>
    </row>
    <row r="120" spans="1:6" ht="22.5" customHeight="1">
      <c r="A120" s="372"/>
      <c r="B120" s="241"/>
      <c r="C120" s="376"/>
      <c r="D120" s="246"/>
      <c r="E120" s="247"/>
      <c r="F120" s="377"/>
    </row>
    <row r="121" spans="1:6" ht="22.5" customHeight="1">
      <c r="A121" s="372"/>
      <c r="B121" s="241"/>
      <c r="C121" s="376"/>
      <c r="D121" s="246"/>
      <c r="E121" s="247"/>
      <c r="F121" s="377"/>
    </row>
    <row r="122" spans="1:6" ht="22.5" customHeight="1">
      <c r="A122" s="372"/>
      <c r="B122" s="241"/>
      <c r="C122" s="376"/>
      <c r="D122" s="246"/>
      <c r="E122" s="247"/>
      <c r="F122" s="377"/>
    </row>
    <row r="123" spans="1:6" ht="22.5" customHeight="1">
      <c r="A123" s="375"/>
      <c r="B123" s="379" t="s">
        <v>525</v>
      </c>
      <c r="C123" s="376" t="s">
        <v>521</v>
      </c>
      <c r="D123" s="246" t="s">
        <v>483</v>
      </c>
      <c r="E123" s="247"/>
      <c r="F123" s="247">
        <f>E119</f>
        <v>3621145.16</v>
      </c>
    </row>
    <row r="124" spans="1:6" ht="22.5" customHeight="1">
      <c r="A124" s="375"/>
      <c r="B124" s="241"/>
      <c r="C124" s="376"/>
      <c r="D124" s="412"/>
      <c r="E124" s="247"/>
      <c r="F124" s="377"/>
    </row>
    <row r="125" spans="1:6" ht="22.5" customHeight="1">
      <c r="A125" s="375"/>
      <c r="B125" s="241"/>
      <c r="C125" s="376"/>
      <c r="D125" s="246"/>
      <c r="E125" s="247"/>
      <c r="F125" s="377"/>
    </row>
    <row r="126" spans="1:6" ht="22.5" customHeight="1">
      <c r="A126" s="375"/>
      <c r="B126" s="241"/>
      <c r="C126" s="376"/>
      <c r="D126" s="246"/>
      <c r="E126" s="247"/>
      <c r="F126" s="377"/>
    </row>
    <row r="127" spans="1:6" ht="22.5" customHeight="1">
      <c r="A127" s="375"/>
      <c r="B127" s="241"/>
      <c r="C127" s="376"/>
      <c r="D127" s="246"/>
      <c r="E127" s="247"/>
      <c r="F127" s="377"/>
    </row>
    <row r="128" spans="1:6" ht="22.5" customHeight="1">
      <c r="A128" s="375"/>
      <c r="B128" s="241"/>
      <c r="C128" s="376"/>
      <c r="D128" s="246"/>
      <c r="E128" s="247"/>
      <c r="F128" s="377"/>
    </row>
    <row r="129" spans="1:6" ht="22.5" customHeight="1">
      <c r="A129" s="375"/>
      <c r="B129" s="241"/>
      <c r="C129" s="376"/>
      <c r="D129" s="246"/>
      <c r="E129" s="247"/>
      <c r="F129" s="377"/>
    </row>
    <row r="130" spans="1:6" ht="22.5" customHeight="1">
      <c r="A130" s="375"/>
      <c r="B130" s="241"/>
      <c r="C130" s="376"/>
      <c r="D130" s="246"/>
      <c r="E130" s="247"/>
      <c r="F130" s="377"/>
    </row>
    <row r="131" spans="1:6" ht="22.5" customHeight="1">
      <c r="A131" s="375"/>
      <c r="B131" s="241"/>
      <c r="C131" s="376"/>
      <c r="D131" s="246"/>
      <c r="E131" s="247"/>
      <c r="F131" s="377"/>
    </row>
    <row r="132" spans="1:6" ht="22.5" customHeight="1">
      <c r="A132" s="375"/>
      <c r="B132" s="241"/>
      <c r="C132" s="376"/>
      <c r="D132" s="246"/>
      <c r="E132" s="247"/>
      <c r="F132" s="377"/>
    </row>
    <row r="133" spans="1:6" ht="22.5" customHeight="1">
      <c r="A133" s="375"/>
      <c r="B133" s="241"/>
      <c r="C133" s="376"/>
      <c r="D133" s="246"/>
      <c r="E133" s="247"/>
      <c r="F133" s="377"/>
    </row>
    <row r="134" spans="1:6" ht="22.5" customHeight="1">
      <c r="A134" s="375"/>
      <c r="B134" s="241"/>
      <c r="C134" s="376"/>
      <c r="D134" s="246"/>
      <c r="E134" s="247"/>
      <c r="F134" s="377"/>
    </row>
    <row r="135" spans="1:6" ht="22.5" customHeight="1">
      <c r="A135" s="375"/>
      <c r="B135" s="241"/>
      <c r="C135" s="376"/>
      <c r="D135" s="246"/>
      <c r="E135" s="247"/>
      <c r="F135" s="377"/>
    </row>
    <row r="136" spans="1:6" ht="22.5" customHeight="1">
      <c r="A136" s="375"/>
      <c r="B136" s="241"/>
      <c r="C136" s="376"/>
      <c r="D136" s="246"/>
      <c r="E136" s="247"/>
      <c r="F136" s="377"/>
    </row>
    <row r="137" spans="1:6" ht="22.5" customHeight="1">
      <c r="A137" s="375"/>
      <c r="B137" s="241"/>
      <c r="C137" s="376"/>
      <c r="D137" s="246"/>
      <c r="E137" s="247"/>
      <c r="F137" s="377"/>
    </row>
    <row r="138" spans="1:6" ht="22.5" customHeight="1">
      <c r="A138" s="375"/>
      <c r="B138" s="241"/>
      <c r="C138" s="376"/>
      <c r="D138" s="246"/>
      <c r="E138" s="247"/>
      <c r="F138" s="377"/>
    </row>
    <row r="139" spans="1:6" ht="22.5" customHeight="1">
      <c r="A139" s="375"/>
      <c r="B139" s="241"/>
      <c r="C139" s="376"/>
      <c r="D139" s="246"/>
      <c r="E139" s="247"/>
      <c r="F139" s="377"/>
    </row>
    <row r="140" spans="1:6" ht="22.5" customHeight="1" thickBot="1">
      <c r="A140" s="381"/>
      <c r="B140" s="382"/>
      <c r="C140" s="383"/>
      <c r="D140" s="384"/>
      <c r="E140" s="385">
        <f>SUM(E119:E139)</f>
        <v>3621145.16</v>
      </c>
      <c r="F140" s="386">
        <f>F123</f>
        <v>3621145.16</v>
      </c>
    </row>
    <row r="141" spans="1:6" ht="22.5" customHeight="1" thickTop="1">
      <c r="A141" s="241"/>
      <c r="B141" s="241"/>
      <c r="C141" s="241"/>
      <c r="D141" s="241"/>
      <c r="E141" s="242"/>
      <c r="F141" s="387"/>
    </row>
    <row r="142" spans="1:6" ht="22.5" customHeight="1">
      <c r="A142" s="379" t="s">
        <v>552</v>
      </c>
      <c r="B142" s="241"/>
      <c r="C142" s="241"/>
      <c r="D142" s="241"/>
      <c r="E142" s="242"/>
      <c r="F142" s="241"/>
    </row>
    <row r="143" spans="1:6" ht="22.5" customHeight="1">
      <c r="A143" s="379"/>
      <c r="B143" s="241"/>
      <c r="C143" s="241"/>
      <c r="D143" s="241"/>
      <c r="E143" s="242"/>
      <c r="F143" s="241"/>
    </row>
    <row r="144" spans="1:6" ht="22.5" customHeight="1">
      <c r="A144" s="388"/>
      <c r="B144" s="474" t="s">
        <v>524</v>
      </c>
      <c r="C144" s="474"/>
      <c r="D144" s="389"/>
      <c r="E144" s="472" t="s">
        <v>489</v>
      </c>
      <c r="F144" s="473"/>
    </row>
    <row r="145" spans="1:6" ht="22.5" customHeight="1">
      <c r="A145" s="375"/>
      <c r="B145" s="241"/>
      <c r="C145" s="241"/>
      <c r="D145" s="241"/>
      <c r="E145" s="390"/>
      <c r="F145" s="376"/>
    </row>
    <row r="146" spans="1:6" ht="22.5" customHeight="1">
      <c r="A146" s="375"/>
      <c r="B146" s="241"/>
      <c r="C146" s="241"/>
      <c r="D146" s="241"/>
      <c r="E146" s="390"/>
      <c r="F146" s="376"/>
    </row>
    <row r="147" spans="1:6" ht="22.5" customHeight="1">
      <c r="A147" s="375"/>
      <c r="B147" s="241"/>
      <c r="C147" s="241"/>
      <c r="D147" s="241"/>
      <c r="E147" s="390"/>
      <c r="F147" s="376"/>
    </row>
    <row r="148" spans="1:6" ht="22.5" customHeight="1">
      <c r="A148" s="381"/>
      <c r="B148" s="382"/>
      <c r="C148" s="382"/>
      <c r="D148" s="382"/>
      <c r="E148" s="391"/>
      <c r="F148" s="383"/>
    </row>
    <row r="149" spans="2:6" s="392" customFormat="1" ht="22.5" customHeight="1">
      <c r="B149" s="350"/>
      <c r="C149" s="350"/>
      <c r="D149" s="350"/>
      <c r="E149" s="350"/>
      <c r="F149" s="350" t="str">
        <f>F38</f>
        <v>เลขที่....2  พฤศจิกายน  2556….....</v>
      </c>
    </row>
    <row r="150" spans="2:6" s="392" customFormat="1" ht="22.5" customHeight="1">
      <c r="B150" s="350"/>
      <c r="C150" s="350"/>
      <c r="D150" s="350"/>
      <c r="E150" s="350"/>
      <c r="F150" s="350" t="str">
        <f>F39</f>
        <v>  วันที่...30  พฤศจิกายน  2556........</v>
      </c>
    </row>
    <row r="151" spans="1:6" s="392" customFormat="1" ht="22.5" customHeight="1">
      <c r="A151" s="476" t="s">
        <v>519</v>
      </c>
      <c r="B151" s="476"/>
      <c r="C151" s="476"/>
      <c r="D151" s="476"/>
      <c r="E151" s="476"/>
      <c r="F151" s="476"/>
    </row>
    <row r="152" spans="1:6" s="392" customFormat="1" ht="22.5" customHeight="1">
      <c r="A152" s="353" t="s">
        <v>476</v>
      </c>
      <c r="B152" s="353"/>
      <c r="C152" s="352"/>
      <c r="D152" s="352"/>
      <c r="E152" s="240"/>
      <c r="F152" s="352"/>
    </row>
    <row r="153" spans="1:6" s="392" customFormat="1" ht="22.5" customHeight="1">
      <c r="A153" s="353" t="s">
        <v>477</v>
      </c>
      <c r="B153" s="353"/>
      <c r="C153" s="352"/>
      <c r="D153" s="352"/>
      <c r="E153" s="240"/>
      <c r="F153" s="352"/>
    </row>
    <row r="154" spans="1:6" s="392" customFormat="1" ht="22.5" customHeight="1">
      <c r="A154" s="478" t="s">
        <v>370</v>
      </c>
      <c r="B154" s="479"/>
      <c r="C154" s="480"/>
      <c r="D154" s="354" t="s">
        <v>15</v>
      </c>
      <c r="E154" s="355" t="s">
        <v>478</v>
      </c>
      <c r="F154" s="354" t="s">
        <v>479</v>
      </c>
    </row>
    <row r="155" spans="1:6" ht="22.5" customHeight="1">
      <c r="A155" s="408"/>
      <c r="B155" s="389"/>
      <c r="C155" s="409"/>
      <c r="D155" s="410"/>
      <c r="E155" s="411"/>
      <c r="F155" s="410"/>
    </row>
    <row r="156" spans="1:6" ht="22.5" customHeight="1">
      <c r="A156" s="372" t="s">
        <v>478</v>
      </c>
      <c r="B156" s="376" t="s">
        <v>522</v>
      </c>
      <c r="C156" s="376"/>
      <c r="D156" s="246" t="s">
        <v>483</v>
      </c>
      <c r="E156" s="247">
        <f>F61</f>
        <v>3779929.05</v>
      </c>
      <c r="F156" s="377"/>
    </row>
    <row r="157" spans="1:6" ht="22.5" customHeight="1">
      <c r="A157" s="372"/>
      <c r="B157" s="241"/>
      <c r="C157" s="376"/>
      <c r="D157" s="246"/>
      <c r="E157" s="247"/>
      <c r="F157" s="377"/>
    </row>
    <row r="158" spans="1:6" ht="22.5" customHeight="1">
      <c r="A158" s="372"/>
      <c r="B158" s="241"/>
      <c r="C158" s="376"/>
      <c r="D158" s="246"/>
      <c r="E158" s="247"/>
      <c r="F158" s="377"/>
    </row>
    <row r="159" spans="1:6" ht="22.5" customHeight="1">
      <c r="A159" s="372"/>
      <c r="B159" s="241"/>
      <c r="C159" s="376"/>
      <c r="D159" s="246"/>
      <c r="E159" s="247"/>
      <c r="F159" s="377"/>
    </row>
    <row r="160" spans="1:6" ht="22.5" customHeight="1">
      <c r="A160" s="375"/>
      <c r="B160" s="379" t="s">
        <v>525</v>
      </c>
      <c r="C160" s="241" t="s">
        <v>520</v>
      </c>
      <c r="D160" s="246" t="s">
        <v>485</v>
      </c>
      <c r="E160" s="247"/>
      <c r="F160" s="247">
        <f>E156</f>
        <v>3779929.05</v>
      </c>
    </row>
    <row r="161" spans="1:6" ht="22.5" customHeight="1">
      <c r="A161" s="375"/>
      <c r="B161" s="241"/>
      <c r="C161" s="376"/>
      <c r="D161" s="412"/>
      <c r="E161" s="247"/>
      <c r="F161" s="377"/>
    </row>
    <row r="162" spans="1:6" ht="22.5" customHeight="1">
      <c r="A162" s="375"/>
      <c r="B162" s="241"/>
      <c r="C162" s="376"/>
      <c r="D162" s="412"/>
      <c r="E162" s="247"/>
      <c r="F162" s="377"/>
    </row>
    <row r="163" spans="1:6" ht="22.5" customHeight="1">
      <c r="A163" s="375"/>
      <c r="B163" s="241"/>
      <c r="C163" s="376"/>
      <c r="D163" s="412"/>
      <c r="E163" s="247"/>
      <c r="F163" s="377"/>
    </row>
    <row r="164" spans="1:6" ht="22.5" customHeight="1">
      <c r="A164" s="375"/>
      <c r="B164" s="241"/>
      <c r="C164" s="376"/>
      <c r="D164" s="246"/>
      <c r="E164" s="247"/>
      <c r="F164" s="377"/>
    </row>
    <row r="165" spans="1:6" ht="22.5" customHeight="1">
      <c r="A165" s="375"/>
      <c r="B165" s="241"/>
      <c r="C165" s="376"/>
      <c r="D165" s="246"/>
      <c r="E165" s="247"/>
      <c r="F165" s="377"/>
    </row>
    <row r="166" spans="1:6" ht="22.5" customHeight="1">
      <c r="A166" s="375"/>
      <c r="B166" s="241"/>
      <c r="C166" s="376"/>
      <c r="D166" s="246"/>
      <c r="E166" s="247"/>
      <c r="F166" s="377"/>
    </row>
    <row r="167" spans="1:6" ht="22.5" customHeight="1">
      <c r="A167" s="375"/>
      <c r="B167" s="241"/>
      <c r="C167" s="376"/>
      <c r="D167" s="246"/>
      <c r="E167" s="247"/>
      <c r="F167" s="377"/>
    </row>
    <row r="168" spans="1:6" ht="22.5" customHeight="1">
      <c r="A168" s="375"/>
      <c r="B168" s="241"/>
      <c r="C168" s="376"/>
      <c r="D168" s="246"/>
      <c r="E168" s="247"/>
      <c r="F168" s="377"/>
    </row>
    <row r="169" spans="1:6" ht="22.5" customHeight="1">
      <c r="A169" s="375"/>
      <c r="B169" s="241"/>
      <c r="C169" s="376"/>
      <c r="D169" s="246"/>
      <c r="E169" s="247"/>
      <c r="F169" s="377"/>
    </row>
    <row r="170" spans="1:6" ht="22.5" customHeight="1">
      <c r="A170" s="375"/>
      <c r="B170" s="241"/>
      <c r="C170" s="376"/>
      <c r="D170" s="246"/>
      <c r="E170" s="247"/>
      <c r="F170" s="377"/>
    </row>
    <row r="171" spans="1:6" ht="22.5" customHeight="1">
      <c r="A171" s="375"/>
      <c r="B171" s="241"/>
      <c r="C171" s="376"/>
      <c r="D171" s="246"/>
      <c r="E171" s="247"/>
      <c r="F171" s="377"/>
    </row>
    <row r="172" spans="1:6" ht="22.5" customHeight="1">
      <c r="A172" s="375"/>
      <c r="B172" s="241"/>
      <c r="C172" s="376"/>
      <c r="D172" s="246"/>
      <c r="E172" s="247"/>
      <c r="F172" s="377"/>
    </row>
    <row r="173" spans="1:6" ht="22.5" customHeight="1">
      <c r="A173" s="375"/>
      <c r="B173" s="241"/>
      <c r="C173" s="376"/>
      <c r="D173" s="246"/>
      <c r="E173" s="247"/>
      <c r="F173" s="377"/>
    </row>
    <row r="174" spans="1:6" ht="22.5" customHeight="1">
      <c r="A174" s="375"/>
      <c r="B174" s="241"/>
      <c r="C174" s="376"/>
      <c r="D174" s="246"/>
      <c r="E174" s="247"/>
      <c r="F174" s="377"/>
    </row>
    <row r="175" spans="1:6" ht="22.5" customHeight="1">
      <c r="A175" s="375"/>
      <c r="B175" s="241"/>
      <c r="C175" s="376"/>
      <c r="D175" s="246"/>
      <c r="E175" s="247"/>
      <c r="F175" s="377"/>
    </row>
    <row r="176" spans="1:6" ht="22.5" customHeight="1">
      <c r="A176" s="375"/>
      <c r="B176" s="241"/>
      <c r="C176" s="376"/>
      <c r="D176" s="246"/>
      <c r="E176" s="247"/>
      <c r="F176" s="377"/>
    </row>
    <row r="177" spans="1:6" ht="22.5" customHeight="1" thickBot="1">
      <c r="A177" s="381"/>
      <c r="B177" s="382"/>
      <c r="C177" s="383"/>
      <c r="D177" s="384"/>
      <c r="E177" s="385">
        <f>SUM(E156:E176)</f>
        <v>3779929.05</v>
      </c>
      <c r="F177" s="386">
        <f>F160</f>
        <v>3779929.05</v>
      </c>
    </row>
    <row r="178" spans="1:6" ht="22.5" customHeight="1" thickTop="1">
      <c r="A178" s="241"/>
      <c r="B178" s="241"/>
      <c r="C178" s="241"/>
      <c r="D178" s="241"/>
      <c r="E178" s="242"/>
      <c r="F178" s="387"/>
    </row>
    <row r="179" spans="1:6" ht="22.5" customHeight="1">
      <c r="A179" s="379" t="s">
        <v>553</v>
      </c>
      <c r="B179" s="241"/>
      <c r="C179" s="241"/>
      <c r="D179" s="241"/>
      <c r="E179" s="242"/>
      <c r="F179" s="241"/>
    </row>
    <row r="180" spans="1:6" ht="22.5" customHeight="1">
      <c r="A180" s="379"/>
      <c r="B180" s="241"/>
      <c r="C180" s="241"/>
      <c r="D180" s="241"/>
      <c r="E180" s="242"/>
      <c r="F180" s="241"/>
    </row>
    <row r="181" spans="1:6" ht="22.5" customHeight="1">
      <c r="A181" s="388"/>
      <c r="B181" s="474" t="s">
        <v>524</v>
      </c>
      <c r="C181" s="474"/>
      <c r="D181" s="389"/>
      <c r="E181" s="472" t="s">
        <v>489</v>
      </c>
      <c r="F181" s="473"/>
    </row>
    <row r="182" spans="1:6" ht="22.5" customHeight="1">
      <c r="A182" s="375"/>
      <c r="B182" s="241"/>
      <c r="C182" s="241"/>
      <c r="D182" s="241"/>
      <c r="E182" s="390"/>
      <c r="F182" s="376"/>
    </row>
    <row r="183" spans="1:6" ht="22.5" customHeight="1">
      <c r="A183" s="375"/>
      <c r="B183" s="241"/>
      <c r="C183" s="241"/>
      <c r="D183" s="241"/>
      <c r="E183" s="390"/>
      <c r="F183" s="376"/>
    </row>
    <row r="184" spans="1:6" ht="22.5" customHeight="1">
      <c r="A184" s="375"/>
      <c r="B184" s="241"/>
      <c r="C184" s="241"/>
      <c r="D184" s="241"/>
      <c r="E184" s="390"/>
      <c r="F184" s="376"/>
    </row>
    <row r="185" spans="1:6" s="417" customFormat="1" ht="22.5" customHeight="1">
      <c r="A185" s="413"/>
      <c r="B185" s="414"/>
      <c r="C185" s="414"/>
      <c r="D185" s="414"/>
      <c r="E185" s="415"/>
      <c r="F185" s="416"/>
    </row>
    <row r="186" spans="1:6" ht="22.5" customHeight="1">
      <c r="A186" s="392"/>
      <c r="B186" s="350"/>
      <c r="C186" s="350"/>
      <c r="D186" s="350"/>
      <c r="E186" s="350"/>
      <c r="F186" s="350" t="str">
        <f>F75</f>
        <v>เลขที่....3  พฤศจิกายน  2556….....</v>
      </c>
    </row>
    <row r="187" spans="1:6" ht="22.5" customHeight="1">
      <c r="A187" s="392"/>
      <c r="B187" s="350"/>
      <c r="C187" s="350"/>
      <c r="D187" s="350"/>
      <c r="E187" s="350"/>
      <c r="F187" s="350" t="str">
        <f>F76</f>
        <v>  วันที่...30  พฤศจิกายน  2556........</v>
      </c>
    </row>
    <row r="188" spans="1:6" ht="22.5" customHeight="1">
      <c r="A188" s="476" t="s">
        <v>519</v>
      </c>
      <c r="B188" s="476"/>
      <c r="C188" s="476"/>
      <c r="D188" s="476"/>
      <c r="E188" s="476"/>
      <c r="F188" s="476"/>
    </row>
    <row r="189" spans="1:6" ht="22.5" customHeight="1">
      <c r="A189" s="353" t="s">
        <v>476</v>
      </c>
      <c r="B189" s="353"/>
      <c r="C189" s="352"/>
      <c r="D189" s="352"/>
      <c r="E189" s="240"/>
      <c r="F189" s="352"/>
    </row>
    <row r="190" spans="1:6" ht="22.5" customHeight="1">
      <c r="A190" s="353" t="s">
        <v>477</v>
      </c>
      <c r="B190" s="353"/>
      <c r="C190" s="352"/>
      <c r="D190" s="352"/>
      <c r="E190" s="240"/>
      <c r="F190" s="352"/>
    </row>
    <row r="191" spans="1:6" ht="22.5" customHeight="1">
      <c r="A191" s="478" t="s">
        <v>370</v>
      </c>
      <c r="B191" s="479"/>
      <c r="C191" s="480"/>
      <c r="D191" s="354" t="s">
        <v>15</v>
      </c>
      <c r="E191" s="355" t="s">
        <v>478</v>
      </c>
      <c r="F191" s="354" t="s">
        <v>479</v>
      </c>
    </row>
    <row r="192" spans="1:6" ht="22.5" customHeight="1">
      <c r="A192" s="408"/>
      <c r="B192" s="389"/>
      <c r="C192" s="409"/>
      <c r="D192" s="410"/>
      <c r="E192" s="411"/>
      <c r="F192" s="410"/>
    </row>
    <row r="193" spans="1:6" ht="22.5" customHeight="1">
      <c r="A193" s="372" t="s">
        <v>478</v>
      </c>
      <c r="B193" s="376" t="s">
        <v>492</v>
      </c>
      <c r="C193" s="376"/>
      <c r="D193" s="246" t="s">
        <v>80</v>
      </c>
      <c r="E193" s="247">
        <v>29101.26</v>
      </c>
      <c r="F193" s="377"/>
    </row>
    <row r="194" spans="1:6" ht="22.5" customHeight="1">
      <c r="A194" s="372"/>
      <c r="B194" s="241"/>
      <c r="C194" s="376"/>
      <c r="D194" s="246"/>
      <c r="E194" s="247"/>
      <c r="F194" s="377"/>
    </row>
    <row r="195" spans="1:6" ht="22.5" customHeight="1">
      <c r="A195" s="372"/>
      <c r="B195" s="241"/>
      <c r="C195" s="376"/>
      <c r="D195" s="246"/>
      <c r="E195" s="247"/>
      <c r="F195" s="377"/>
    </row>
    <row r="196" spans="1:6" ht="22.5" customHeight="1">
      <c r="A196" s="372"/>
      <c r="B196" s="241"/>
      <c r="C196" s="376"/>
      <c r="D196" s="246"/>
      <c r="E196" s="247"/>
      <c r="F196" s="377"/>
    </row>
    <row r="197" spans="1:6" ht="22.5" customHeight="1">
      <c r="A197" s="375"/>
      <c r="B197" s="379" t="s">
        <v>525</v>
      </c>
      <c r="C197" s="241" t="s">
        <v>498</v>
      </c>
      <c r="D197" s="246" t="s">
        <v>372</v>
      </c>
      <c r="E197" s="247"/>
      <c r="F197" s="247">
        <f>E193</f>
        <v>29101.26</v>
      </c>
    </row>
    <row r="198" spans="1:6" ht="22.5" customHeight="1">
      <c r="A198" s="375"/>
      <c r="B198" s="241"/>
      <c r="C198" s="376"/>
      <c r="D198" s="412"/>
      <c r="E198" s="247"/>
      <c r="F198" s="377"/>
    </row>
    <row r="199" spans="1:6" ht="22.5" customHeight="1">
      <c r="A199" s="375"/>
      <c r="B199" s="241"/>
      <c r="C199" s="376"/>
      <c r="D199" s="412"/>
      <c r="E199" s="247"/>
      <c r="F199" s="377"/>
    </row>
    <row r="200" spans="1:6" ht="22.5" customHeight="1">
      <c r="A200" s="375"/>
      <c r="B200" s="241"/>
      <c r="C200" s="376"/>
      <c r="D200" s="412"/>
      <c r="E200" s="247"/>
      <c r="F200" s="377"/>
    </row>
    <row r="201" spans="1:6" ht="22.5" customHeight="1">
      <c r="A201" s="375"/>
      <c r="B201" s="241"/>
      <c r="C201" s="376"/>
      <c r="D201" s="246"/>
      <c r="E201" s="247"/>
      <c r="F201" s="377"/>
    </row>
    <row r="202" spans="1:6" ht="22.5" customHeight="1">
      <c r="A202" s="375"/>
      <c r="B202" s="241"/>
      <c r="C202" s="376"/>
      <c r="D202" s="246"/>
      <c r="E202" s="247"/>
      <c r="F202" s="377"/>
    </row>
    <row r="203" spans="1:6" ht="22.5" customHeight="1">
      <c r="A203" s="375"/>
      <c r="B203" s="241"/>
      <c r="C203" s="376"/>
      <c r="D203" s="246"/>
      <c r="E203" s="247"/>
      <c r="F203" s="377"/>
    </row>
    <row r="204" spans="1:6" ht="22.5" customHeight="1">
      <c r="A204" s="375"/>
      <c r="B204" s="241"/>
      <c r="C204" s="376"/>
      <c r="D204" s="246"/>
      <c r="E204" s="247"/>
      <c r="F204" s="377"/>
    </row>
    <row r="205" spans="1:6" ht="22.5" customHeight="1">
      <c r="A205" s="375"/>
      <c r="B205" s="241"/>
      <c r="C205" s="376"/>
      <c r="D205" s="246"/>
      <c r="E205" s="247"/>
      <c r="F205" s="377"/>
    </row>
    <row r="206" spans="1:6" ht="22.5" customHeight="1">
      <c r="A206" s="375"/>
      <c r="B206" s="241"/>
      <c r="C206" s="376"/>
      <c r="D206" s="246"/>
      <c r="E206" s="247"/>
      <c r="F206" s="377"/>
    </row>
    <row r="207" spans="1:6" ht="22.5" customHeight="1">
      <c r="A207" s="375"/>
      <c r="B207" s="241"/>
      <c r="C207" s="376"/>
      <c r="D207" s="246"/>
      <c r="E207" s="247"/>
      <c r="F207" s="377"/>
    </row>
    <row r="208" spans="1:6" ht="22.5" customHeight="1">
      <c r="A208" s="375"/>
      <c r="B208" s="241"/>
      <c r="C208" s="376"/>
      <c r="D208" s="246"/>
      <c r="E208" s="247"/>
      <c r="F208" s="377"/>
    </row>
    <row r="209" spans="1:6" ht="22.5" customHeight="1">
      <c r="A209" s="375"/>
      <c r="B209" s="241"/>
      <c r="C209" s="376"/>
      <c r="D209" s="246"/>
      <c r="E209" s="247"/>
      <c r="F209" s="377"/>
    </row>
    <row r="210" spans="1:6" ht="22.5" customHeight="1">
      <c r="A210" s="375"/>
      <c r="B210" s="241"/>
      <c r="C210" s="376"/>
      <c r="D210" s="246"/>
      <c r="E210" s="247"/>
      <c r="F210" s="377"/>
    </row>
    <row r="211" spans="1:6" ht="22.5" customHeight="1">
      <c r="A211" s="375"/>
      <c r="B211" s="241"/>
      <c r="C211" s="376"/>
      <c r="D211" s="246"/>
      <c r="E211" s="247"/>
      <c r="F211" s="377"/>
    </row>
    <row r="212" spans="1:6" ht="22.5" customHeight="1" thickBot="1">
      <c r="A212" s="381"/>
      <c r="B212" s="382"/>
      <c r="C212" s="383"/>
      <c r="D212" s="384"/>
      <c r="E212" s="385">
        <f>SUM(E193:E211)</f>
        <v>29101.26</v>
      </c>
      <c r="F212" s="386">
        <f>F197</f>
        <v>29101.26</v>
      </c>
    </row>
    <row r="213" spans="1:6" ht="22.5" customHeight="1" thickTop="1">
      <c r="A213" s="241"/>
      <c r="B213" s="241"/>
      <c r="C213" s="241"/>
      <c r="D213" s="241"/>
      <c r="E213" s="242"/>
      <c r="F213" s="387"/>
    </row>
    <row r="214" spans="1:6" ht="22.5" customHeight="1">
      <c r="A214" s="379" t="s">
        <v>526</v>
      </c>
      <c r="B214" s="241"/>
      <c r="C214" s="241"/>
      <c r="D214" s="241"/>
      <c r="E214" s="242"/>
      <c r="F214" s="241"/>
    </row>
    <row r="215" spans="1:6" ht="22.5" customHeight="1">
      <c r="A215" s="241" t="s">
        <v>556</v>
      </c>
      <c r="B215" s="241"/>
      <c r="C215" s="241"/>
      <c r="D215" s="241"/>
      <c r="E215" s="242"/>
      <c r="F215" s="241"/>
    </row>
    <row r="216" spans="1:6" ht="22.5" customHeight="1">
      <c r="A216" s="241" t="s">
        <v>555</v>
      </c>
      <c r="B216" s="241"/>
      <c r="C216" s="241"/>
      <c r="D216" s="241"/>
      <c r="E216" s="242"/>
      <c r="F216" s="241"/>
    </row>
    <row r="217" spans="1:6" ht="22.5" customHeight="1">
      <c r="A217" s="379"/>
      <c r="B217" s="241"/>
      <c r="C217" s="241"/>
      <c r="D217" s="241"/>
      <c r="E217" s="242"/>
      <c r="F217" s="241"/>
    </row>
    <row r="218" spans="1:6" ht="22.5" customHeight="1">
      <c r="A218" s="388"/>
      <c r="B218" s="474" t="s">
        <v>524</v>
      </c>
      <c r="C218" s="474"/>
      <c r="D218" s="389"/>
      <c r="E218" s="472" t="s">
        <v>489</v>
      </c>
      <c r="F218" s="473"/>
    </row>
    <row r="219" spans="1:6" ht="22.5" customHeight="1">
      <c r="A219" s="375"/>
      <c r="B219" s="241"/>
      <c r="C219" s="241"/>
      <c r="D219" s="241"/>
      <c r="E219" s="390"/>
      <c r="F219" s="376"/>
    </row>
    <row r="220" spans="1:6" ht="22.5" customHeight="1">
      <c r="A220" s="375"/>
      <c r="B220" s="241"/>
      <c r="C220" s="241"/>
      <c r="D220" s="241"/>
      <c r="E220" s="390"/>
      <c r="F220" s="376"/>
    </row>
    <row r="221" spans="1:6" ht="22.5" customHeight="1">
      <c r="A221" s="375"/>
      <c r="B221" s="241"/>
      <c r="C221" s="241"/>
      <c r="D221" s="241"/>
      <c r="E221" s="390"/>
      <c r="F221" s="376"/>
    </row>
    <row r="222" spans="1:6" ht="22.5" customHeight="1">
      <c r="A222" s="413"/>
      <c r="B222" s="414"/>
      <c r="C222" s="414"/>
      <c r="D222" s="414"/>
      <c r="E222" s="415"/>
      <c r="F222" s="416"/>
    </row>
  </sheetData>
  <mergeCells count="26">
    <mergeCell ref="A188:F188"/>
    <mergeCell ref="A191:C191"/>
    <mergeCell ref="B218:C218"/>
    <mergeCell ref="E218:F218"/>
    <mergeCell ref="B181:C181"/>
    <mergeCell ref="E181:F181"/>
    <mergeCell ref="A77:F77"/>
    <mergeCell ref="A80:C80"/>
    <mergeCell ref="A114:F114"/>
    <mergeCell ref="A117:C117"/>
    <mergeCell ref="A151:F151"/>
    <mergeCell ref="A154:C154"/>
    <mergeCell ref="E107:F107"/>
    <mergeCell ref="B107:C107"/>
    <mergeCell ref="E33:F33"/>
    <mergeCell ref="B33:C33"/>
    <mergeCell ref="A40:F40"/>
    <mergeCell ref="A43:C43"/>
    <mergeCell ref="A1:F1"/>
    <mergeCell ref="A3:F3"/>
    <mergeCell ref="A7:C7"/>
    <mergeCell ref="A2:F2"/>
    <mergeCell ref="E70:F70"/>
    <mergeCell ref="B70:C70"/>
    <mergeCell ref="B144:C144"/>
    <mergeCell ref="E144:F144"/>
  </mergeCells>
  <printOptions/>
  <pageMargins left="0.7086614173228347" right="0.15748031496062992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com</cp:lastModifiedBy>
  <cp:lastPrinted>2013-12-30T08:11:40Z</cp:lastPrinted>
  <dcterms:created xsi:type="dcterms:W3CDTF">2006-10-25T03:19:55Z</dcterms:created>
  <dcterms:modified xsi:type="dcterms:W3CDTF">2013-12-30T08:37:23Z</dcterms:modified>
  <cp:category/>
  <cp:version/>
  <cp:contentType/>
  <cp:contentStatus/>
</cp:coreProperties>
</file>