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งบทดลอง" sheetId="1" r:id="rId1"/>
    <sheet name="รายงานรับ-จ่ายเงินสด" sheetId="2" r:id="rId2"/>
    <sheet name="รายรับตามข้อบัญญัติ" sheetId="3" r:id="rId3"/>
    <sheet name="รายจ่ายตามข้อบัญญัติ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<sst xmlns="http://schemas.openxmlformats.org/spreadsheetml/2006/main" count="194" uniqueCount="138">
  <si>
    <t xml:space="preserve">งบทดลอง </t>
  </si>
  <si>
    <t>ณ วันที่  30  พฤศจิกายน  2553</t>
  </si>
  <si>
    <t>เงินฝากธนาคาร-ประจำ 12 เดือน    เลขที่  34352001365-1</t>
  </si>
  <si>
    <t>เงินยืมเงินงบประมาณ</t>
  </si>
  <si>
    <t>090</t>
  </si>
  <si>
    <t>เงินยืมเงินสะสม</t>
  </si>
  <si>
    <t>706</t>
  </si>
  <si>
    <t>-</t>
  </si>
  <si>
    <t>รายจ่ายงบกลาง</t>
  </si>
  <si>
    <t>000</t>
  </si>
  <si>
    <t>100</t>
  </si>
  <si>
    <t>120</t>
  </si>
  <si>
    <t>ค่าวัสดุ</t>
  </si>
  <si>
    <t>270</t>
  </si>
  <si>
    <t>เงินอุดหนุน</t>
  </si>
  <si>
    <t>400</t>
  </si>
  <si>
    <t>821</t>
  </si>
  <si>
    <t>รายจ่ายรอจ่าย</t>
  </si>
  <si>
    <t>รายจ่ายค้างจ่าย</t>
  </si>
  <si>
    <t>600</t>
  </si>
  <si>
    <t xml:space="preserve">องค์การบริหารส่วนตำบลควนธานี  </t>
  </si>
  <si>
    <t>ปีงบประมาณ  2554</t>
  </si>
  <si>
    <t>อำเภอกันตัง  จังหวัดตรัง</t>
  </si>
  <si>
    <t>รายงาน รับ - จ่าย เงินสด</t>
  </si>
  <si>
    <t>ประจำเดือน พฤศจิกายน  2553</t>
  </si>
  <si>
    <t>จนถึงปัจจุบัน</t>
  </si>
  <si>
    <t>รหัส</t>
  </si>
  <si>
    <t>เดือนนี้</t>
  </si>
  <si>
    <t>ประมาณการ</t>
  </si>
  <si>
    <t>เกิดขึ้นจริง</t>
  </si>
  <si>
    <t>รายการ</t>
  </si>
  <si>
    <t>บัญชี</t>
  </si>
  <si>
    <t>บาท</t>
  </si>
  <si>
    <t>ยอดยกมา</t>
  </si>
  <si>
    <t>รายรับ</t>
  </si>
  <si>
    <t xml:space="preserve">     ภาษีอากร</t>
  </si>
  <si>
    <t>0100</t>
  </si>
  <si>
    <t xml:space="preserve">     ค่าธรรมเนียม  ค่าปรับและใบอนุญาต</t>
  </si>
  <si>
    <t>0120</t>
  </si>
  <si>
    <t xml:space="preserve">     รายได้จากทรัพย์สิน</t>
  </si>
  <si>
    <t>0200</t>
  </si>
  <si>
    <t xml:space="preserve">     รายได้จากสาธารณูปโภคและการพาณิชย์</t>
  </si>
  <si>
    <t>0250</t>
  </si>
  <si>
    <t xml:space="preserve">     รายได้เบ็ดเตล็ด</t>
  </si>
  <si>
    <t>0300</t>
  </si>
  <si>
    <t xml:space="preserve">     รายได้จากทุน</t>
  </si>
  <si>
    <t>0350</t>
  </si>
  <si>
    <t xml:space="preserve">     ภาษีจัดสรร</t>
  </si>
  <si>
    <t>1000</t>
  </si>
  <si>
    <t xml:space="preserve">     เงินอุดหนุน</t>
  </si>
  <si>
    <t>2000</t>
  </si>
  <si>
    <t xml:space="preserve">     เงินรับฝาก  (หมายเหตุ  2)</t>
  </si>
  <si>
    <t>900</t>
  </si>
  <si>
    <t xml:space="preserve">     เงินทุนโครงการเศรษฐกิจชุมชน</t>
  </si>
  <si>
    <t xml:space="preserve">     เงินยืมเงินงบประมาณ</t>
  </si>
  <si>
    <t xml:space="preserve">     เงินอุดหนุนเฉพาะกิจ-เบี้ยยังชีพผู้สูงอายุโครงการหลักประกันรายได้</t>
  </si>
  <si>
    <t>3000</t>
  </si>
  <si>
    <t xml:space="preserve">     เงินอุดหนุนเฉพาะกิจ-สนับสนุนเบี้ยยังชีพคนพิการ/ทุพพภาพ</t>
  </si>
  <si>
    <t xml:space="preserve">     เงินอุดหนุนเฉพาะกิจ-เบี้ยยังชีพคนพิการ/ทุพพภาพ เดือน ก.ย.53</t>
  </si>
  <si>
    <t>รวมรายรับ</t>
  </si>
  <si>
    <t xml:space="preserve">องค์การบริหารส่วนตำบลควนธานี  อำเภอกันตัง  จังหวัดตรัง        </t>
  </si>
  <si>
    <t xml:space="preserve"> - 2 - </t>
  </si>
  <si>
    <t>รายจ่าย</t>
  </si>
  <si>
    <t xml:space="preserve">     รายจ่ายงบกลาง</t>
  </si>
  <si>
    <t xml:space="preserve">     เงินเดือน</t>
  </si>
  <si>
    <t xml:space="preserve">     ค่าจ้างประจำ</t>
  </si>
  <si>
    <t xml:space="preserve">     ค่าจ้างชั่วคราว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</si>
  <si>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</si>
  <si>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</si>
  <si>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</si>
  <si>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</si>
  <si>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ค่าครุภัณฑ์</t>
  </si>
  <si>
    <t xml:space="preserve">     ค่าที่ดินและสิ่งก่อสร้าง</t>
  </si>
  <si>
    <t xml:space="preserve">     รายจ่ายอื่น</t>
  </si>
  <si>
    <t xml:space="preserve">     เงินรับฝาก  (หมายเหตุ 2)</t>
  </si>
  <si>
    <t xml:space="preserve">     ลูกหนี้เงินยืม - เงินงบประมาณ</t>
  </si>
  <si>
    <t xml:space="preserve">     เงินยืมเงินสะสม (เงินอุดหนุนเฉพาะกิจ-เบี้ยยังชีพผู้สูงอายุ ต.ค.-พ.ย.53)</t>
  </si>
  <si>
    <t xml:space="preserve">     เงินยืมเงินสะสม (เงินอุดหนุนเฉพาะกิจ-เบี้ยยังชีพผู้พิการ ต.ค.-พ.ย.53)</t>
  </si>
  <si>
    <t xml:space="preserve">     เงินยืมเงินสะสม (เงินอุดหนุนเฉพาะกิจ-เบี้ยยังชีพผู้พิการ เดือน ก.ย.53)</t>
  </si>
  <si>
    <t xml:space="preserve">     รายจ่ายค้างจ่าย</t>
  </si>
  <si>
    <t>รวมรายจ่าย</t>
  </si>
  <si>
    <t>สูงกว่า</t>
  </si>
  <si>
    <t>(5,920.23)</t>
  </si>
  <si>
    <t>รายรับ                              รายจ่าย</t>
  </si>
  <si>
    <t>(ต่ำกว่า)</t>
  </si>
  <si>
    <t>ยอดยกไป</t>
  </si>
  <si>
    <t>องค์การบริหารส่วนตำบลควนธานี  อำเภอกันตัง  จังหวัดตรัง</t>
  </si>
  <si>
    <t>รายรับตามข้อบัญญัติงบประมาณรายจ่าย  ประจำปีงบประมาณ  พ.ศ. 2554</t>
  </si>
  <si>
    <t>รายจ่ายตามข้อบัญญัติงบประมาณรายจ่าย  ประจำปีงบประมาณ  พ.ศ. 2554</t>
  </si>
  <si>
    <t>หมวด/ประเภท</t>
  </si>
  <si>
    <t>รับจริง</t>
  </si>
  <si>
    <t>+</t>
  </si>
  <si>
    <t>สูง</t>
  </si>
  <si>
    <t>งบประมาณ</t>
  </si>
  <si>
    <t>จ่ายจริง</t>
  </si>
  <si>
    <t xml:space="preserve"> (บาท)</t>
  </si>
  <si>
    <t>(บาท)</t>
  </si>
  <si>
    <t>ต่ำ</t>
  </si>
  <si>
    <t>รายจ่าย (บาท)</t>
  </si>
  <si>
    <t>คงเหลือ (บาท)</t>
  </si>
  <si>
    <t>ภาษีอากร</t>
  </si>
  <si>
    <t>5000</t>
  </si>
  <si>
    <t>ค่าธรรมเนียม  ค่าปรับและใบอนุญาต</t>
  </si>
  <si>
    <t>รายจ่ายงบกลาง ***</t>
  </si>
  <si>
    <t>6000</t>
  </si>
  <si>
    <t>รายได้จากทรัพย์สิน</t>
  </si>
  <si>
    <t>เงินเดือน</t>
  </si>
  <si>
    <t>5100</t>
  </si>
  <si>
    <t>รายได้จากสาธารณูปโภคและการพาณิชย์</t>
  </si>
  <si>
    <t>ค่าจ้างประจำ</t>
  </si>
  <si>
    <t>5120</t>
  </si>
  <si>
    <t>รายได้เบ็ดเตล็ด</t>
  </si>
  <si>
    <t>ค่าจ้างชั่วคราว</t>
  </si>
  <si>
    <t>5130</t>
  </si>
  <si>
    <t>รายได้จากทุน</t>
  </si>
  <si>
    <t>ค่าตอบแทน</t>
  </si>
  <si>
    <t>5200</t>
  </si>
  <si>
    <t>ภาษีจัดสรร</t>
  </si>
  <si>
    <t>ค่าใช้สอย</t>
  </si>
  <si>
    <t>5250</t>
  </si>
  <si>
    <t>ค่าใช้สอย ***</t>
  </si>
  <si>
    <t>6250</t>
  </si>
  <si>
    <t>5270</t>
  </si>
  <si>
    <t>ค่าวัสดุ ***</t>
  </si>
  <si>
    <t>6270</t>
  </si>
  <si>
    <t>ค่าสาธารณูปโภค</t>
  </si>
  <si>
    <t>5300</t>
  </si>
  <si>
    <t>เงินอุดหนุน ***</t>
  </si>
  <si>
    <t>5400</t>
  </si>
  <si>
    <t>ค่าครุภัณฑ์</t>
  </si>
  <si>
    <t>5450</t>
  </si>
  <si>
    <t>ค่าครุภัณฑ์ ***</t>
  </si>
  <si>
    <t>6450</t>
  </si>
  <si>
    <t>ค่าที่ดินและสิ่งก่อสร้าง ***</t>
  </si>
  <si>
    <t>6500</t>
  </si>
  <si>
    <t>รายจ่ายอื่น ***</t>
  </si>
  <si>
    <t>6550</t>
  </si>
  <si>
    <r>
      <t>หมายเหตุ</t>
    </r>
    <r>
      <rPr>
        <sz val="14"/>
        <rFont val="TH SarabunPSK"/>
        <family val="2"/>
      </rPr>
      <t xml:space="preserve">  ***  จ่ายจากเงินอุดหนุนทั่วไป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</si>
</sst>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t&quot;$&quot;#,##0_);\(t&quot;$&quot;#,##0\)"/>
    <numFmt numFmtId="198" formatCode="t&quot;$&quot;#,##0_);[Red]\(t&quot;$&quot;#,##0\)"/>
    <numFmt numFmtId="199" formatCode="t&quot;$&quot;#,##0.00_);\(t&quot;$&quot;#,##0.00\)"/>
    <numFmt numFmtId="200" formatCode="t&quot;$&quot;#,##0.00_);[Red]\(t&quot;$&quot;#,##0.00\)"/>
    <numFmt numFmtId="201" formatCode="_-* #,##0.000_-;\-* #,##0.000_-;_-* &quot;-&quot;??_-;_-@_-"/>
    <numFmt numFmtId="202" formatCode="#,##0.00;[Red]#,##0.00"/>
    <numFmt numFmtId="203" formatCode="#,##0.00_ ;\-#,##0.00\ "/>
    <numFmt numFmtId="204" formatCode="[$-41E]d\ mmmm\ yyyy"/>
    <numFmt numFmtId="205" formatCode="[$-F800]dddd\,\ mmmm\ dd\,\ yyyy"/>
    <numFmt numFmtId="206" formatCode="[$-107041E]d\ mmmm\ yyyy;@"/>
    <numFmt numFmtId="207" formatCode="mmm\-yyyy"/>
    <numFmt numFmtId="208" formatCode="_-* #,##0.0000_-;\-* #,##0.0000_-;_-* &quot;-&quot;??_-;_-@_-"/>
    <numFmt numFmtId="209" formatCode="_-* #,##0.00000_-;\-* #,##0.00000_-;_-* &quot;-&quot;??_-;_-@_-"/>
    <numFmt numFmtId="210" formatCode="#,##0_ ;\-#,##0\ "/>
    <numFmt numFmtId="211" formatCode="#,##0.0"/>
    <numFmt numFmtId="212" formatCode="00000"/>
    <numFmt numFmtId="213" formatCode="&quot;฿&quot;#,##0"/>
    <numFmt numFmtId="214" formatCode="#,##0;[Red]#,##0"/>
  </numFmts>
  <fonts count="12">
    <font>
      <sz val="10"/>
      <name val="Arial"/>
      <family val="0"/>
    </font>
    <font>
      <sz val="14"/>
      <name val="Cordia New"/>
      <family val="0"/>
    </font>
    <font>
      <sz val="8"/>
      <name val="Cordia New"/>
      <family val="0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6"/>
      <color indexed="9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u val="single"/>
      <sz val="14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0" fontId="3" fillId="2" borderId="0" xfId="19" applyFont="1" applyFill="1" applyAlignment="1">
      <alignment horizontal="center"/>
      <protection/>
    </xf>
    <xf numFmtId="0" fontId="3" fillId="0" borderId="0" xfId="19" applyFont="1" applyBorder="1" applyAlignment="1">
      <alignment horizontal="center" vertical="top"/>
      <protection/>
    </xf>
    <xf numFmtId="0" fontId="4" fillId="0" borderId="0" xfId="19" applyFont="1" applyBorder="1" applyAlignment="1">
      <alignment horizontal="center" vertical="top"/>
      <protection/>
    </xf>
    <xf numFmtId="0" fontId="3" fillId="0" borderId="0" xfId="19" applyFont="1" applyBorder="1" applyAlignment="1">
      <alignment horizontal="center" vertical="top"/>
      <protection/>
    </xf>
    <xf numFmtId="0" fontId="3" fillId="0" borderId="1" xfId="19" applyFont="1" applyBorder="1" applyAlignment="1">
      <alignment horizontal="center"/>
      <protection/>
    </xf>
    <xf numFmtId="0" fontId="5" fillId="0" borderId="2" xfId="19" applyFont="1" applyBorder="1" applyAlignment="1">
      <alignment horizontal="left"/>
      <protection/>
    </xf>
    <xf numFmtId="49" fontId="5" fillId="0" borderId="2" xfId="19" applyNumberFormat="1" applyFont="1" applyBorder="1" applyAlignment="1">
      <alignment horizontal="center"/>
      <protection/>
    </xf>
    <xf numFmtId="43" fontId="5" fillId="0" borderId="2" xfId="15" applyFont="1" applyBorder="1" applyAlignment="1">
      <alignment horizontal="center"/>
    </xf>
    <xf numFmtId="0" fontId="3" fillId="0" borderId="2" xfId="19" applyFont="1" applyBorder="1" applyAlignment="1">
      <alignment horizontal="center"/>
      <protection/>
    </xf>
    <xf numFmtId="0" fontId="6" fillId="0" borderId="0" xfId="19" applyFont="1" applyAlignment="1">
      <alignment horizontal="right"/>
      <protection/>
    </xf>
    <xf numFmtId="0" fontId="5" fillId="0" borderId="2" xfId="19" applyFont="1" applyBorder="1">
      <alignment/>
      <protection/>
    </xf>
    <xf numFmtId="43" fontId="5" fillId="0" borderId="2" xfId="15" applyFont="1" applyBorder="1" applyAlignment="1">
      <alignment/>
    </xf>
    <xf numFmtId="43" fontId="6" fillId="0" borderId="0" xfId="15" applyFont="1" applyBorder="1" applyAlignment="1">
      <alignment/>
    </xf>
    <xf numFmtId="0" fontId="6" fillId="0" borderId="0" xfId="19" applyFont="1">
      <alignment/>
      <protection/>
    </xf>
    <xf numFmtId="49" fontId="5" fillId="0" borderId="2" xfId="19" applyNumberFormat="1" applyFont="1" applyBorder="1">
      <alignment/>
      <protection/>
    </xf>
    <xf numFmtId="49" fontId="5" fillId="0" borderId="2" xfId="15" applyNumberFormat="1" applyFont="1" applyBorder="1" applyAlignment="1">
      <alignment horizontal="center"/>
    </xf>
    <xf numFmtId="43" fontId="5" fillId="0" borderId="2" xfId="15" applyFont="1" applyBorder="1" applyAlignment="1">
      <alignment horizontal="right"/>
    </xf>
    <xf numFmtId="0" fontId="5" fillId="0" borderId="3" xfId="19" applyFont="1" applyBorder="1">
      <alignment/>
      <protection/>
    </xf>
    <xf numFmtId="49" fontId="5" fillId="0" borderId="3" xfId="19" applyNumberFormat="1" applyFont="1" applyBorder="1" applyAlignment="1">
      <alignment horizontal="center"/>
      <protection/>
    </xf>
    <xf numFmtId="43" fontId="5" fillId="0" borderId="3" xfId="15" applyFont="1" applyBorder="1" applyAlignment="1">
      <alignment horizontal="center"/>
    </xf>
    <xf numFmtId="43" fontId="5" fillId="0" borderId="3" xfId="15" applyFont="1" applyBorder="1" applyAlignment="1">
      <alignment horizontal="right"/>
    </xf>
    <xf numFmtId="0" fontId="5" fillId="0" borderId="0" xfId="19" applyFont="1" applyBorder="1">
      <alignment/>
      <protection/>
    </xf>
    <xf numFmtId="49" fontId="5" fillId="0" borderId="0" xfId="19" applyNumberFormat="1" applyFont="1" applyBorder="1" applyAlignment="1">
      <alignment horizontal="center"/>
      <protection/>
    </xf>
    <xf numFmtId="43" fontId="3" fillId="2" borderId="4" xfId="15" applyFont="1" applyFill="1" applyBorder="1" applyAlignment="1">
      <alignment horizontal="center"/>
    </xf>
    <xf numFmtId="43" fontId="3" fillId="2" borderId="4" xfId="15" applyFont="1" applyFill="1" applyBorder="1" applyAlignment="1">
      <alignment horizontal="right"/>
    </xf>
    <xf numFmtId="0" fontId="7" fillId="0" borderId="0" xfId="19" applyFont="1">
      <alignment/>
      <protection/>
    </xf>
    <xf numFmtId="43" fontId="7" fillId="0" borderId="0" xfId="19" applyNumberFormat="1" applyFont="1">
      <alignment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187" fontId="5" fillId="0" borderId="0" xfId="15" applyNumberFormat="1" applyFont="1" applyAlignment="1">
      <alignment/>
    </xf>
    <xf numFmtId="0" fontId="3" fillId="0" borderId="0" xfId="21" applyFont="1" applyAlignment="1">
      <alignment horizontal="right"/>
      <protection/>
    </xf>
    <xf numFmtId="43" fontId="6" fillId="0" borderId="0" xfId="15" applyFont="1" applyAlignment="1">
      <alignment/>
    </xf>
    <xf numFmtId="0" fontId="5" fillId="0" borderId="0" xfId="21" applyFont="1" applyBorder="1">
      <alignment/>
      <protection/>
    </xf>
    <xf numFmtId="187" fontId="3" fillId="2" borderId="0" xfId="15" applyNumberFormat="1" applyFont="1" applyFill="1" applyAlignment="1">
      <alignment horizontal="center"/>
    </xf>
    <xf numFmtId="43" fontId="4" fillId="0" borderId="0" xfId="15" applyFont="1" applyAlignment="1">
      <alignment horizontal="center"/>
    </xf>
    <xf numFmtId="187" fontId="3" fillId="0" borderId="0" xfId="15" applyNumberFormat="1" applyFont="1" applyBorder="1" applyAlignment="1">
      <alignment horizontal="center"/>
    </xf>
    <xf numFmtId="187" fontId="3" fillId="0" borderId="0" xfId="15" applyNumberFormat="1" applyFont="1" applyAlignment="1">
      <alignment horizontal="center"/>
    </xf>
    <xf numFmtId="0" fontId="3" fillId="0" borderId="5" xfId="21" applyFont="1" applyBorder="1" applyAlignment="1">
      <alignment horizontal="right" vertical="top"/>
      <protection/>
    </xf>
    <xf numFmtId="43" fontId="6" fillId="0" borderId="0" xfId="15" applyFont="1" applyAlignment="1">
      <alignment vertical="top"/>
    </xf>
    <xf numFmtId="0" fontId="5" fillId="0" borderId="0" xfId="21" applyFont="1" applyBorder="1" applyAlignment="1">
      <alignment vertical="top"/>
      <protection/>
    </xf>
    <xf numFmtId="0" fontId="5" fillId="0" borderId="0" xfId="21" applyFont="1" applyAlignment="1">
      <alignment vertical="top"/>
      <protection/>
    </xf>
    <xf numFmtId="187" fontId="3" fillId="0" borderId="6" xfId="15" applyNumberFormat="1" applyFont="1" applyBorder="1" applyAlignment="1">
      <alignment horizontal="center"/>
    </xf>
    <xf numFmtId="187" fontId="3" fillId="0" borderId="7" xfId="15" applyNumberFormat="1" applyFont="1" applyBorder="1" applyAlignment="1">
      <alignment horizontal="center"/>
    </xf>
    <xf numFmtId="0" fontId="5" fillId="0" borderId="8" xfId="21" applyFont="1" applyBorder="1" applyAlignment="1">
      <alignment/>
      <protection/>
    </xf>
    <xf numFmtId="0" fontId="3" fillId="0" borderId="8" xfId="21" applyFont="1" applyBorder="1" applyAlignment="1">
      <alignment horizontal="center"/>
      <protection/>
    </xf>
    <xf numFmtId="0" fontId="3" fillId="0" borderId="9" xfId="21" applyFont="1" applyBorder="1" applyAlignment="1">
      <alignment horizontal="center"/>
      <protection/>
    </xf>
    <xf numFmtId="0" fontId="3" fillId="0" borderId="2" xfId="21" applyFont="1" applyBorder="1" applyAlignment="1">
      <alignment horizontal="center" vertical="center" shrinkToFit="1"/>
      <protection/>
    </xf>
    <xf numFmtId="187" fontId="3" fillId="0" borderId="2" xfId="15" applyNumberFormat="1" applyFont="1" applyBorder="1" applyAlignment="1">
      <alignment horizontal="center" vertical="center" shrinkToFit="1"/>
    </xf>
    <xf numFmtId="0" fontId="3" fillId="0" borderId="2" xfId="21" applyFont="1" applyBorder="1" applyAlignment="1">
      <alignment horizontal="center"/>
      <protection/>
    </xf>
    <xf numFmtId="0" fontId="3" fillId="0" borderId="10" xfId="21" applyFont="1" applyBorder="1" applyAlignment="1">
      <alignment horizontal="center" vertical="center" shrinkToFit="1"/>
      <protection/>
    </xf>
    <xf numFmtId="0" fontId="3" fillId="0" borderId="4" xfId="21" applyFont="1" applyBorder="1" applyAlignment="1">
      <alignment horizontal="center" vertical="center" shrinkToFit="1"/>
      <protection/>
    </xf>
    <xf numFmtId="187" fontId="3" fillId="0" borderId="4" xfId="15" applyNumberFormat="1" applyFont="1" applyBorder="1" applyAlignment="1">
      <alignment horizontal="center" vertical="center" shrinkToFit="1"/>
    </xf>
    <xf numFmtId="0" fontId="5" fillId="0" borderId="4" xfId="21" applyFont="1" applyBorder="1" applyAlignment="1">
      <alignment/>
      <protection/>
    </xf>
    <xf numFmtId="43" fontId="5" fillId="0" borderId="8" xfId="15" applyFont="1" applyBorder="1" applyAlignment="1">
      <alignment/>
    </xf>
    <xf numFmtId="43" fontId="3" fillId="0" borderId="4" xfId="15" applyFont="1" applyBorder="1" applyAlignment="1">
      <alignment/>
    </xf>
    <xf numFmtId="0" fontId="3" fillId="0" borderId="11" xfId="21" applyFont="1" applyBorder="1" applyAlignment="1">
      <alignment horizontal="center"/>
      <protection/>
    </xf>
    <xf numFmtId="0" fontId="5" fillId="0" borderId="11" xfId="21" applyFont="1" applyBorder="1">
      <alignment/>
      <protection/>
    </xf>
    <xf numFmtId="43" fontId="3" fillId="0" borderId="12" xfId="15" applyFont="1" applyBorder="1" applyAlignment="1">
      <alignment/>
    </xf>
    <xf numFmtId="0" fontId="8" fillId="0" borderId="0" xfId="21" applyFont="1">
      <alignment/>
      <protection/>
    </xf>
    <xf numFmtId="0" fontId="5" fillId="0" borderId="13" xfId="21" applyFont="1" applyBorder="1">
      <alignment/>
      <protection/>
    </xf>
    <xf numFmtId="49" fontId="5" fillId="0" borderId="2" xfId="21" applyNumberFormat="1" applyFont="1" applyBorder="1" applyAlignment="1">
      <alignment horizontal="center"/>
      <protection/>
    </xf>
    <xf numFmtId="0" fontId="5" fillId="0" borderId="2" xfId="21" applyFont="1" applyBorder="1">
      <alignment/>
      <protection/>
    </xf>
    <xf numFmtId="43" fontId="3" fillId="0" borderId="12" xfId="15" applyFont="1" applyBorder="1" applyAlignment="1">
      <alignment horizontal="center"/>
    </xf>
    <xf numFmtId="49" fontId="5" fillId="0" borderId="13" xfId="21" applyNumberFormat="1" applyFont="1" applyBorder="1" applyAlignment="1">
      <alignment horizontal="center"/>
      <protection/>
    </xf>
    <xf numFmtId="43" fontId="5" fillId="0" borderId="8" xfId="15" applyFont="1" applyBorder="1" applyAlignment="1">
      <alignment horizontal="right"/>
    </xf>
    <xf numFmtId="43" fontId="6" fillId="0" borderId="0" xfId="15" applyFont="1" applyAlignment="1">
      <alignment horizontal="center"/>
    </xf>
    <xf numFmtId="0" fontId="6" fillId="0" borderId="0" xfId="19" applyFont="1" applyBorder="1" applyAlignment="1">
      <alignment horizontal="right"/>
      <protection/>
    </xf>
    <xf numFmtId="43" fontId="6" fillId="0" borderId="0" xfId="15" applyFont="1" applyBorder="1" applyAlignment="1">
      <alignment horizontal="right"/>
    </xf>
    <xf numFmtId="49" fontId="9" fillId="0" borderId="0" xfId="21" applyNumberFormat="1" applyFont="1">
      <alignment/>
      <protection/>
    </xf>
    <xf numFmtId="49" fontId="10" fillId="0" borderId="0" xfId="21" applyNumberFormat="1" applyFont="1">
      <alignment/>
      <protection/>
    </xf>
    <xf numFmtId="43" fontId="5" fillId="0" borderId="3" xfId="15" applyFont="1" applyBorder="1" applyAlignment="1">
      <alignment/>
    </xf>
    <xf numFmtId="0" fontId="5" fillId="0" borderId="3" xfId="21" applyFont="1" applyBorder="1">
      <alignment/>
      <protection/>
    </xf>
    <xf numFmtId="49" fontId="5" fillId="0" borderId="3" xfId="21" applyNumberFormat="1" applyFont="1" applyBorder="1" applyAlignment="1">
      <alignment horizontal="center"/>
      <protection/>
    </xf>
    <xf numFmtId="43" fontId="5" fillId="0" borderId="13" xfId="15" applyFont="1" applyBorder="1" applyAlignment="1">
      <alignment/>
    </xf>
    <xf numFmtId="49" fontId="5" fillId="0" borderId="0" xfId="21" applyNumberFormat="1" applyFont="1" applyBorder="1" applyAlignment="1">
      <alignment horizontal="center"/>
      <protection/>
    </xf>
    <xf numFmtId="43" fontId="5" fillId="0" borderId="14" xfId="15" applyFont="1" applyBorder="1" applyAlignment="1">
      <alignment/>
    </xf>
    <xf numFmtId="0" fontId="6" fillId="0" borderId="0" xfId="21" applyFont="1" applyBorder="1">
      <alignment/>
      <protection/>
    </xf>
    <xf numFmtId="43" fontId="3" fillId="0" borderId="1" xfId="15" applyFont="1" applyBorder="1" applyAlignment="1">
      <alignment/>
    </xf>
    <xf numFmtId="49" fontId="5" fillId="0" borderId="0" xfId="21" applyNumberFormat="1" applyFont="1" applyBorder="1">
      <alignment/>
      <protection/>
    </xf>
    <xf numFmtId="0" fontId="3" fillId="0" borderId="0" xfId="21" applyFont="1" applyAlignment="1">
      <alignment horizontal="center"/>
      <protection/>
    </xf>
    <xf numFmtId="43" fontId="3" fillId="0" borderId="0" xfId="15" applyFont="1" applyBorder="1" applyAlignment="1">
      <alignment/>
    </xf>
    <xf numFmtId="0" fontId="3" fillId="0" borderId="0" xfId="21" applyFont="1" applyAlignment="1">
      <alignment/>
      <protection/>
    </xf>
    <xf numFmtId="187" fontId="5" fillId="0" borderId="0" xfId="15" applyNumberFormat="1" applyFont="1" applyAlignment="1">
      <alignment/>
    </xf>
    <xf numFmtId="0" fontId="5" fillId="0" borderId="0" xfId="21" applyFont="1" applyAlignment="1">
      <alignment/>
      <protection/>
    </xf>
    <xf numFmtId="187" fontId="5" fillId="0" borderId="5" xfId="15" applyNumberFormat="1" applyFont="1" applyBorder="1" applyAlignment="1">
      <alignment horizontal="center" vertical="top"/>
    </xf>
    <xf numFmtId="187" fontId="5" fillId="0" borderId="8" xfId="15" applyNumberFormat="1" applyFont="1" applyBorder="1" applyAlignment="1">
      <alignment/>
    </xf>
    <xf numFmtId="0" fontId="5" fillId="0" borderId="8" xfId="21" applyFont="1" applyBorder="1">
      <alignment/>
      <protection/>
    </xf>
    <xf numFmtId="0" fontId="5" fillId="0" borderId="0" xfId="21" applyFont="1" applyAlignment="1">
      <alignment horizontal="left"/>
      <protection/>
    </xf>
    <xf numFmtId="0" fontId="5" fillId="0" borderId="2" xfId="21" applyFont="1" applyBorder="1" applyAlignment="1">
      <alignment horizontal="center"/>
      <protection/>
    </xf>
    <xf numFmtId="43" fontId="5" fillId="0" borderId="2" xfId="20" applyNumberFormat="1" applyFont="1" applyBorder="1">
      <alignment/>
      <protection/>
    </xf>
    <xf numFmtId="0" fontId="5" fillId="0" borderId="15" xfId="21" applyFont="1" applyBorder="1">
      <alignment/>
      <protection/>
    </xf>
    <xf numFmtId="49" fontId="6" fillId="0" borderId="0" xfId="21" applyNumberFormat="1" applyFont="1" applyBorder="1" applyAlignment="1">
      <alignment horizontal="center"/>
      <protection/>
    </xf>
    <xf numFmtId="0" fontId="5" fillId="0" borderId="16" xfId="21" applyFont="1" applyBorder="1">
      <alignment/>
      <protection/>
    </xf>
    <xf numFmtId="43" fontId="6" fillId="0" borderId="2" xfId="15" applyFont="1" applyBorder="1" applyAlignment="1">
      <alignment horizontal="right"/>
    </xf>
    <xf numFmtId="0" fontId="10" fillId="0" borderId="0" xfId="21" applyFont="1">
      <alignment/>
      <protection/>
    </xf>
    <xf numFmtId="43" fontId="5" fillId="0" borderId="10" xfId="15" applyFont="1" applyBorder="1" applyAlignment="1">
      <alignment horizontal="right"/>
    </xf>
    <xf numFmtId="0" fontId="5" fillId="0" borderId="17" xfId="21" applyFont="1" applyBorder="1">
      <alignment/>
      <protection/>
    </xf>
    <xf numFmtId="49" fontId="5" fillId="0" borderId="18" xfId="21" applyNumberFormat="1" applyFont="1" applyBorder="1" applyAlignment="1">
      <alignment horizontal="center"/>
      <protection/>
    </xf>
    <xf numFmtId="49" fontId="5" fillId="0" borderId="16" xfId="21" applyNumberFormat="1" applyFont="1" applyBorder="1" applyAlignment="1">
      <alignment horizontal="center"/>
      <protection/>
    </xf>
    <xf numFmtId="0" fontId="5" fillId="0" borderId="0" xfId="21" applyFont="1" applyBorder="1" applyAlignment="1">
      <alignment horizontal="center"/>
      <protection/>
    </xf>
    <xf numFmtId="43" fontId="3" fillId="0" borderId="3" xfId="15" applyFont="1" applyBorder="1" applyAlignment="1">
      <alignment/>
    </xf>
    <xf numFmtId="43" fontId="5" fillId="0" borderId="10" xfId="15" applyFont="1" applyBorder="1" applyAlignment="1">
      <alignment/>
    </xf>
    <xf numFmtId="0" fontId="5" fillId="0" borderId="0" xfId="21" applyFont="1" applyAlignment="1">
      <alignment horizontal="center"/>
      <protection/>
    </xf>
    <xf numFmtId="49" fontId="3" fillId="0" borderId="2" xfId="15" applyNumberFormat="1" applyFont="1" applyBorder="1" applyAlignment="1">
      <alignment horizontal="right"/>
    </xf>
    <xf numFmtId="43" fontId="3" fillId="0" borderId="2" xfId="15" applyNumberFormat="1" applyFont="1" applyBorder="1" applyAlignment="1">
      <alignment horizontal="right"/>
    </xf>
    <xf numFmtId="43" fontId="3" fillId="0" borderId="12" xfId="15" applyFont="1" applyBorder="1" applyAlignment="1">
      <alignment horizontal="right"/>
    </xf>
    <xf numFmtId="43" fontId="5" fillId="0" borderId="0" xfId="15" applyFont="1" applyBorder="1" applyAlignment="1">
      <alignment/>
    </xf>
    <xf numFmtId="43" fontId="3" fillId="0" borderId="0" xfId="15" applyFont="1" applyBorder="1" applyAlignment="1">
      <alignment horizontal="right"/>
    </xf>
    <xf numFmtId="43" fontId="5" fillId="0" borderId="0" xfId="15" applyFont="1" applyAlignment="1">
      <alignment horizontal="center"/>
    </xf>
    <xf numFmtId="43" fontId="5" fillId="0" borderId="0" xfId="21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9" fillId="0" borderId="0" xfId="20" applyFont="1">
      <alignment/>
      <protection/>
    </xf>
    <xf numFmtId="0" fontId="3" fillId="2" borderId="0" xfId="20" applyFont="1" applyFill="1" applyAlignment="1">
      <alignment horizontal="center"/>
      <protection/>
    </xf>
    <xf numFmtId="0" fontId="5" fillId="0" borderId="0" xfId="20" applyFont="1">
      <alignment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/>
      <protection/>
    </xf>
    <xf numFmtId="0" fontId="5" fillId="0" borderId="10" xfId="20" applyFont="1" applyBorder="1">
      <alignment/>
      <protection/>
    </xf>
    <xf numFmtId="49" fontId="5" fillId="0" borderId="10" xfId="20" applyNumberFormat="1" applyFont="1" applyBorder="1" applyAlignment="1">
      <alignment horizontal="center"/>
      <protection/>
    </xf>
    <xf numFmtId="43" fontId="5" fillId="0" borderId="10" xfId="15" applyFont="1" applyBorder="1" applyAlignment="1">
      <alignment horizontal="center"/>
    </xf>
    <xf numFmtId="43" fontId="5" fillId="0" borderId="10" xfId="15" applyNumberFormat="1" applyFont="1" applyBorder="1" applyAlignment="1">
      <alignment horizontal="right"/>
    </xf>
    <xf numFmtId="0" fontId="5" fillId="0" borderId="2" xfId="20" applyFont="1" applyBorder="1">
      <alignment/>
      <protection/>
    </xf>
    <xf numFmtId="49" fontId="5" fillId="0" borderId="2" xfId="20" applyNumberFormat="1" applyFont="1" applyBorder="1" applyAlignment="1">
      <alignment horizontal="center"/>
      <protection/>
    </xf>
    <xf numFmtId="43" fontId="5" fillId="0" borderId="2" xfId="15" applyNumberFormat="1" applyFont="1" applyBorder="1" applyAlignment="1">
      <alignment/>
    </xf>
    <xf numFmtId="43" fontId="5" fillId="0" borderId="2" xfId="15" applyNumberFormat="1" applyFont="1" applyBorder="1" applyAlignment="1">
      <alignment horizontal="right"/>
    </xf>
    <xf numFmtId="0" fontId="5" fillId="0" borderId="3" xfId="20" applyFont="1" applyBorder="1">
      <alignment/>
      <protection/>
    </xf>
    <xf numFmtId="49" fontId="5" fillId="0" borderId="3" xfId="20" applyNumberFormat="1" applyFont="1" applyBorder="1" applyAlignment="1">
      <alignment horizontal="center"/>
      <protection/>
    </xf>
    <xf numFmtId="43" fontId="3" fillId="0" borderId="12" xfId="20" applyNumberFormat="1" applyFont="1" applyBorder="1">
      <alignment/>
      <protection/>
    </xf>
    <xf numFmtId="43" fontId="3" fillId="2" borderId="12" xfId="20" applyNumberFormat="1" applyFont="1" applyFill="1" applyBorder="1">
      <alignment/>
      <protection/>
    </xf>
    <xf numFmtId="43" fontId="3" fillId="0" borderId="12" xfId="20" applyNumberFormat="1" applyFont="1" applyBorder="1" applyAlignment="1">
      <alignment horizontal="center"/>
      <protection/>
    </xf>
    <xf numFmtId="43" fontId="9" fillId="0" borderId="0" xfId="20" applyNumberFormat="1" applyFont="1">
      <alignment/>
      <protection/>
    </xf>
    <xf numFmtId="0" fontId="9" fillId="0" borderId="0" xfId="20" applyFont="1" applyBorder="1">
      <alignment/>
      <protection/>
    </xf>
    <xf numFmtId="0" fontId="3" fillId="0" borderId="0" xfId="20" applyFont="1" applyBorder="1" applyAlignment="1">
      <alignment/>
      <protection/>
    </xf>
    <xf numFmtId="0" fontId="5" fillId="0" borderId="0" xfId="20" applyFont="1" applyBorder="1">
      <alignment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/>
      <protection/>
    </xf>
    <xf numFmtId="49" fontId="5" fillId="0" borderId="0" xfId="20" applyNumberFormat="1" applyFont="1" applyBorder="1" applyAlignment="1">
      <alignment horizontal="center"/>
      <protection/>
    </xf>
    <xf numFmtId="43" fontId="5" fillId="0" borderId="0" xfId="15" applyFont="1" applyBorder="1" applyAlignment="1">
      <alignment horizontal="right"/>
    </xf>
    <xf numFmtId="43" fontId="5" fillId="0" borderId="0" xfId="15" applyFont="1" applyBorder="1" applyAlignment="1">
      <alignment horizontal="center"/>
    </xf>
    <xf numFmtId="43" fontId="5" fillId="0" borderId="0" xfId="15" applyNumberFormat="1" applyFont="1" applyBorder="1" applyAlignment="1">
      <alignment horizontal="right"/>
    </xf>
    <xf numFmtId="43" fontId="5" fillId="0" borderId="0" xfId="15" applyNumberFormat="1" applyFont="1" applyBorder="1" applyAlignment="1">
      <alignment/>
    </xf>
    <xf numFmtId="43" fontId="3" fillId="0" borderId="0" xfId="20" applyNumberFormat="1" applyFont="1" applyBorder="1">
      <alignment/>
      <protection/>
    </xf>
    <xf numFmtId="43" fontId="3" fillId="0" borderId="0" xfId="20" applyNumberFormat="1" applyFont="1" applyBorder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43" fontId="5" fillId="0" borderId="3" xfId="20" applyNumberFormat="1" applyFont="1" applyBorder="1">
      <alignment/>
      <protection/>
    </xf>
    <xf numFmtId="0" fontId="1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ปกติ_งบทดลองประจำเดือน" xfId="19"/>
    <cellStyle name="ปกติ_รายงานการรับ-จ่ายเงินหมวดใหญ่-ตามแผนงาน" xfId="20"/>
    <cellStyle name="ปกติ_รายงานรายรับ-จ่ายเงินสด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209800" y="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724900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209800" y="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72490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1095375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04900" y="6905625"/>
          <a:ext cx="1095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1085850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62725" y="6905625"/>
          <a:ext cx="10858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72</xdr:row>
      <xdr:rowOff>19050</xdr:rowOff>
    </xdr:from>
    <xdr:to>
      <xdr:col>1</xdr:col>
      <xdr:colOff>1095375</xdr:colOff>
      <xdr:row>73</xdr:row>
      <xdr:rowOff>247650</xdr:rowOff>
    </xdr:to>
    <xdr:sp>
      <xdr:nvSpPr>
        <xdr:cNvPr id="7" name="Line 7"/>
        <xdr:cNvSpPr>
          <a:spLocks/>
        </xdr:cNvSpPr>
      </xdr:nvSpPr>
      <xdr:spPr>
        <a:xfrm flipV="1">
          <a:off x="1123950" y="19592925"/>
          <a:ext cx="10763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72</xdr:row>
      <xdr:rowOff>0</xdr:rowOff>
    </xdr:from>
    <xdr:to>
      <xdr:col>4</xdr:col>
      <xdr:colOff>1085850</xdr:colOff>
      <xdr:row>74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553200" y="19573875"/>
          <a:ext cx="10953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Oct.5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Oct.%2053.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Nov.%2053.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หมายเหตุ 1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8">
        <row r="5">
          <cell r="A5" t="str">
            <v>ชื่อบัญชี</v>
          </cell>
          <cell r="B5" t="str">
            <v>รหัสบัญชี</v>
          </cell>
          <cell r="C5" t="str">
            <v>     เดบิท</v>
          </cell>
          <cell r="D5" t="str">
            <v>เครดิต</v>
          </cell>
        </row>
        <row r="6">
          <cell r="A6" t="str">
            <v>เงินสด</v>
          </cell>
          <cell r="B6" t="str">
            <v>101</v>
          </cell>
        </row>
        <row r="7">
          <cell r="A7" t="str">
            <v>เงินฝากธนาคาร-ออมทรัพย์      เลขที่  257-2-19990-0</v>
          </cell>
          <cell r="B7" t="str">
            <v>022</v>
          </cell>
        </row>
        <row r="8">
          <cell r="A8" t="str">
            <v>เงินฝากธนาคาร-ออมทรัพย์      เลขที่  257-2-26768-4</v>
          </cell>
          <cell r="B8" t="str">
            <v>022</v>
          </cell>
        </row>
        <row r="9">
          <cell r="A9" t="str">
            <v>เงินฝากธนาคาร-ประจำ 3 เดือน    เลขที่  257-4-06621-2</v>
          </cell>
          <cell r="B9" t="str">
            <v>023</v>
          </cell>
        </row>
        <row r="10">
          <cell r="B10" t="str">
            <v>023</v>
          </cell>
        </row>
        <row r="12">
          <cell r="A12" t="str">
            <v>ลูกหนี้ - เงินขาดบัญชี</v>
          </cell>
        </row>
        <row r="13">
          <cell r="A13" t="str">
            <v>รายได้ค้างรับ</v>
          </cell>
          <cell r="B13" t="str">
            <v>-</v>
          </cell>
        </row>
        <row r="14">
          <cell r="A14" t="str">
            <v>เงินเดือน</v>
          </cell>
        </row>
        <row r="15">
          <cell r="A15" t="str">
            <v>ค่าจ้างประจำ</v>
          </cell>
        </row>
        <row r="16">
          <cell r="A16" t="str">
            <v>ค่าจ้างชั่วคราว</v>
          </cell>
          <cell r="B16" t="str">
            <v>130</v>
          </cell>
        </row>
        <row r="17">
          <cell r="A17" t="str">
            <v>ค่าตอบแทน</v>
          </cell>
          <cell r="B17" t="str">
            <v>200</v>
          </cell>
        </row>
        <row r="18">
          <cell r="A18" t="str">
            <v>ค่าใช้สอย</v>
          </cell>
          <cell r="B18" t="str">
            <v>250</v>
          </cell>
        </row>
        <row r="20">
          <cell r="A20" t="str">
            <v>ค่าสาธารณูปโภค</v>
          </cell>
          <cell r="B20" t="str">
            <v>300</v>
          </cell>
        </row>
        <row r="21">
          <cell r="A21" t="str">
            <v>เงินสะสม</v>
          </cell>
        </row>
        <row r="22">
          <cell r="A22" t="str">
            <v>เงินทุนสำรองเงินสะสม</v>
          </cell>
        </row>
        <row r="23">
          <cell r="A23" t="str">
            <v>รายรับ  (หมายเหตุ 1)</v>
          </cell>
        </row>
        <row r="24">
          <cell r="A24" t="str">
            <v>เงินรับฝาก - ภาษีหัก ณ ที่จ่าย</v>
          </cell>
          <cell r="B24" t="str">
            <v>902</v>
          </cell>
        </row>
        <row r="25">
          <cell r="A25" t="str">
            <v>เงินรับฝาก - เงินประกันสัญญา</v>
          </cell>
          <cell r="B25" t="str">
            <v>903</v>
          </cell>
        </row>
        <row r="26">
          <cell r="A26" t="str">
            <v>เงินรับฝาก - ค่าใช้จ่ายภาษีบำรุงท้องที่  5 %</v>
          </cell>
          <cell r="B26" t="str">
            <v>906</v>
          </cell>
        </row>
        <row r="27">
          <cell r="A27" t="str">
            <v>เงินรับฝาก - ส่วนลดภาษีบำรุงท้องที่  6 %</v>
          </cell>
          <cell r="B27" t="str">
            <v>907</v>
          </cell>
        </row>
        <row r="30">
          <cell r="A30" t="str">
            <v>เงินทุนโครงการเศรษฐกิจชุมชน</v>
          </cell>
          <cell r="B30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หมายเหตุ 1"/>
      <sheetName val="รายรับจริงประจำเดือน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8">
        <row r="53">
          <cell r="E53">
            <v>118445</v>
          </cell>
        </row>
        <row r="54">
          <cell r="E54">
            <v>175636</v>
          </cell>
        </row>
        <row r="55">
          <cell r="E55">
            <v>18460</v>
          </cell>
        </row>
        <row r="56">
          <cell r="E56">
            <v>89440</v>
          </cell>
        </row>
        <row r="57">
          <cell r="E57">
            <v>70800</v>
          </cell>
        </row>
        <row r="58">
          <cell r="E58">
            <v>76521</v>
          </cell>
        </row>
        <row r="59">
          <cell r="E59">
            <v>0</v>
          </cell>
        </row>
        <row r="60">
          <cell r="E60">
            <v>30097.78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7">
          <cell r="B67">
            <v>46000</v>
          </cell>
        </row>
        <row r="68">
          <cell r="B68">
            <v>208500</v>
          </cell>
        </row>
        <row r="69">
          <cell r="B69">
            <v>13000</v>
          </cell>
        </row>
        <row r="70">
          <cell r="B70">
            <v>6000</v>
          </cell>
        </row>
        <row r="79">
          <cell r="E79">
            <v>5398555.83</v>
          </cell>
        </row>
      </sheetData>
      <sheetData sheetId="9">
        <row r="1">
          <cell r="A1" t="str">
            <v>องค์การบริหารส่วนตำบลควนธานี  อำเภอกันตัง  จังหวัดตรัง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หมายเหตุ 1"/>
      <sheetName val="รายรับจริงประจำเดือน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0">
        <row r="12">
          <cell r="E12">
            <v>1176060</v>
          </cell>
          <cell r="F12">
            <v>157536</v>
          </cell>
        </row>
        <row r="15">
          <cell r="E15">
            <v>642100</v>
          </cell>
          <cell r="F15">
            <v>86960</v>
          </cell>
        </row>
        <row r="24">
          <cell r="E24">
            <v>1168030</v>
          </cell>
          <cell r="F24">
            <v>130237</v>
          </cell>
        </row>
        <row r="68">
          <cell r="E68">
            <v>1355985</v>
          </cell>
          <cell r="F68">
            <v>0</v>
          </cell>
        </row>
        <row r="69">
          <cell r="E69">
            <v>620015</v>
          </cell>
          <cell r="F69">
            <v>183513.7</v>
          </cell>
        </row>
        <row r="85">
          <cell r="E85">
            <v>292040</v>
          </cell>
          <cell r="F85">
            <v>0</v>
          </cell>
        </row>
        <row r="86">
          <cell r="E86">
            <v>253000</v>
          </cell>
          <cell r="F86">
            <v>5062.76</v>
          </cell>
        </row>
        <row r="94">
          <cell r="E94">
            <v>471500</v>
          </cell>
          <cell r="F94">
            <v>60599.490000000005</v>
          </cell>
        </row>
        <row r="111">
          <cell r="E111">
            <v>750200</v>
          </cell>
          <cell r="F111">
            <v>154700</v>
          </cell>
        </row>
        <row r="113">
          <cell r="E113">
            <v>25000</v>
          </cell>
          <cell r="F113">
            <v>0</v>
          </cell>
        </row>
        <row r="126">
          <cell r="E126">
            <v>107300</v>
          </cell>
          <cell r="F126">
            <v>0</v>
          </cell>
        </row>
        <row r="129">
          <cell r="E129">
            <v>357700</v>
          </cell>
          <cell r="F129">
            <v>0</v>
          </cell>
        </row>
        <row r="149">
          <cell r="E149">
            <v>778500</v>
          </cell>
          <cell r="F149">
            <v>109718</v>
          </cell>
        </row>
        <row r="152">
          <cell r="E152">
            <v>98400</v>
          </cell>
          <cell r="F152">
            <v>16400</v>
          </cell>
        </row>
        <row r="159">
          <cell r="E159">
            <v>327480</v>
          </cell>
          <cell r="F159">
            <v>13300</v>
          </cell>
        </row>
        <row r="163">
          <cell r="E163">
            <v>50000</v>
          </cell>
          <cell r="F163">
            <v>8120</v>
          </cell>
        </row>
        <row r="167">
          <cell r="E167">
            <v>43000</v>
          </cell>
          <cell r="F167">
            <v>104.61</v>
          </cell>
        </row>
        <row r="169">
          <cell r="E169">
            <v>5000</v>
          </cell>
          <cell r="F169">
            <v>0</v>
          </cell>
        </row>
        <row r="176">
          <cell r="E176">
            <v>46200</v>
          </cell>
          <cell r="F176">
            <v>0</v>
          </cell>
        </row>
        <row r="186">
          <cell r="E186">
            <v>559620</v>
          </cell>
          <cell r="F186">
            <v>83918</v>
          </cell>
        </row>
        <row r="189">
          <cell r="E189">
            <v>221520</v>
          </cell>
          <cell r="F189">
            <v>36920</v>
          </cell>
        </row>
        <row r="192">
          <cell r="E192">
            <v>551520</v>
          </cell>
          <cell r="F192">
            <v>91940</v>
          </cell>
        </row>
        <row r="198">
          <cell r="E198">
            <v>393180</v>
          </cell>
          <cell r="F198">
            <v>3639</v>
          </cell>
        </row>
        <row r="202">
          <cell r="E202">
            <v>580000</v>
          </cell>
          <cell r="F202">
            <v>44840</v>
          </cell>
        </row>
        <row r="211">
          <cell r="E211">
            <v>311000</v>
          </cell>
          <cell r="F211">
            <v>7958.21</v>
          </cell>
        </row>
        <row r="225">
          <cell r="E225">
            <v>41875</v>
          </cell>
          <cell r="F225">
            <v>0</v>
          </cell>
        </row>
        <row r="231">
          <cell r="E231">
            <v>1797900</v>
          </cell>
          <cell r="F231">
            <v>0</v>
          </cell>
        </row>
        <row r="265">
          <cell r="E265">
            <v>687647</v>
          </cell>
          <cell r="F265">
            <v>203781</v>
          </cell>
        </row>
        <row r="266">
          <cell r="E266">
            <v>960000</v>
          </cell>
          <cell r="F266">
            <v>0</v>
          </cell>
        </row>
      </sheetData>
      <sheetData sheetId="2">
        <row r="8">
          <cell r="D8">
            <v>670.17</v>
          </cell>
        </row>
        <row r="12">
          <cell r="D12">
            <v>875</v>
          </cell>
        </row>
        <row r="20">
          <cell r="D20">
            <v>922.59</v>
          </cell>
          <cell r="E20">
            <v>922.59</v>
          </cell>
        </row>
        <row r="22">
          <cell r="D22">
            <v>0</v>
          </cell>
          <cell r="E22">
            <v>0</v>
          </cell>
        </row>
        <row r="24">
          <cell r="D24">
            <v>8780</v>
          </cell>
        </row>
        <row r="29">
          <cell r="D29">
            <v>0</v>
          </cell>
        </row>
        <row r="31">
          <cell r="D31">
            <v>144302.72000000003</v>
          </cell>
        </row>
        <row r="43">
          <cell r="D43">
            <v>0</v>
          </cell>
        </row>
      </sheetData>
      <sheetData sheetId="4">
        <row r="3">
          <cell r="A3" t="str">
            <v>ตั้งแต่วันที่  1  ตุลาคม  2553  ถึงวันที่  30  พฤศจิกายน  2553</v>
          </cell>
        </row>
        <row r="6">
          <cell r="C6">
            <v>223000</v>
          </cell>
          <cell r="D6">
            <v>685.3</v>
          </cell>
        </row>
        <row r="10">
          <cell r="C10">
            <v>19500</v>
          </cell>
          <cell r="D10">
            <v>1109</v>
          </cell>
        </row>
        <row r="18">
          <cell r="C18">
            <v>60000</v>
          </cell>
        </row>
        <row r="20">
          <cell r="C20">
            <v>270000</v>
          </cell>
        </row>
        <row r="22">
          <cell r="C22">
            <v>269000</v>
          </cell>
          <cell r="D22">
            <v>17628</v>
          </cell>
        </row>
        <row r="27">
          <cell r="C27">
            <v>0</v>
          </cell>
        </row>
        <row r="29">
          <cell r="C29">
            <v>8003000</v>
          </cell>
          <cell r="D29">
            <v>653990.0499999999</v>
          </cell>
        </row>
        <row r="41">
          <cell r="C41">
            <v>5828000</v>
          </cell>
        </row>
        <row r="42">
          <cell r="D42">
            <v>0</v>
          </cell>
        </row>
      </sheetData>
      <sheetData sheetId="5">
        <row r="7">
          <cell r="C7">
            <v>223000</v>
          </cell>
          <cell r="D7">
            <v>685.3</v>
          </cell>
          <cell r="I7">
            <v>687647</v>
          </cell>
          <cell r="J7">
            <v>203781</v>
          </cell>
        </row>
        <row r="8">
          <cell r="C8">
            <v>19500</v>
          </cell>
          <cell r="D8">
            <v>1109</v>
          </cell>
          <cell r="I8">
            <v>960000</v>
          </cell>
          <cell r="J8">
            <v>0</v>
          </cell>
        </row>
        <row r="9">
          <cell r="C9">
            <v>60000</v>
          </cell>
          <cell r="D9">
            <v>922.59</v>
          </cell>
          <cell r="I9">
            <v>2514180</v>
          </cell>
          <cell r="J9">
            <v>351172</v>
          </cell>
        </row>
        <row r="10">
          <cell r="C10">
            <v>270000</v>
          </cell>
          <cell r="D10">
            <v>0</v>
          </cell>
          <cell r="I10">
            <v>221520</v>
          </cell>
          <cell r="J10">
            <v>36920</v>
          </cell>
        </row>
        <row r="11">
          <cell r="C11">
            <v>269000</v>
          </cell>
          <cell r="D11">
            <v>17628</v>
          </cell>
          <cell r="I11">
            <v>1292020</v>
          </cell>
          <cell r="J11">
            <v>195300</v>
          </cell>
        </row>
        <row r="12">
          <cell r="C12">
            <v>0</v>
          </cell>
          <cell r="D12">
            <v>0</v>
          </cell>
          <cell r="I12">
            <v>1888690</v>
          </cell>
          <cell r="J12">
            <v>147176</v>
          </cell>
        </row>
        <row r="13">
          <cell r="C13">
            <v>8003000</v>
          </cell>
          <cell r="D13">
            <v>653990.0499999999</v>
          </cell>
          <cell r="I13">
            <v>1250015</v>
          </cell>
          <cell r="J13">
            <v>236473.7</v>
          </cell>
        </row>
        <row r="14">
          <cell r="C14">
            <v>5828000</v>
          </cell>
          <cell r="D14">
            <v>0</v>
          </cell>
          <cell r="I14">
            <v>1355985</v>
          </cell>
          <cell r="J14">
            <v>0</v>
          </cell>
        </row>
        <row r="15">
          <cell r="I15">
            <v>607000</v>
          </cell>
          <cell r="J15">
            <v>13125.58</v>
          </cell>
        </row>
        <row r="16">
          <cell r="I16">
            <v>292040</v>
          </cell>
          <cell r="J16">
            <v>0</v>
          </cell>
        </row>
        <row r="17">
          <cell r="I17">
            <v>476500</v>
          </cell>
          <cell r="J17">
            <v>60599.490000000005</v>
          </cell>
        </row>
        <row r="18">
          <cell r="I18">
            <v>750200</v>
          </cell>
          <cell r="J18">
            <v>154700</v>
          </cell>
        </row>
        <row r="19">
          <cell r="I19">
            <v>46200</v>
          </cell>
          <cell r="J19">
            <v>0</v>
          </cell>
        </row>
        <row r="20">
          <cell r="I20">
            <v>149175</v>
          </cell>
          <cell r="J20">
            <v>0</v>
          </cell>
        </row>
        <row r="21">
          <cell r="I21">
            <v>2155600</v>
          </cell>
          <cell r="J21">
            <v>0</v>
          </cell>
        </row>
        <row r="22">
          <cell r="I22">
            <v>25000</v>
          </cell>
          <cell r="J22">
            <v>0</v>
          </cell>
        </row>
      </sheetData>
      <sheetData sheetId="6">
        <row r="12">
          <cell r="H12">
            <v>6725.17</v>
          </cell>
          <cell r="I12">
            <v>12791.279999999999</v>
          </cell>
        </row>
        <row r="41">
          <cell r="H41">
            <v>1753.2200000000003</v>
          </cell>
          <cell r="I41">
            <v>1980.2600000000002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G37"/>
  <sheetViews>
    <sheetView tabSelected="1" view="pageBreakPreview" zoomScaleSheetLayoutView="100" workbookViewId="0" topLeftCell="A1">
      <selection activeCell="A2" sqref="A2:D2"/>
    </sheetView>
  </sheetViews>
  <sheetFormatPr defaultColWidth="9.140625" defaultRowHeight="12.75"/>
  <cols>
    <col min="1" max="1" width="52.140625" style="4" customWidth="1"/>
    <col min="2" max="2" width="9.28125" style="4" customWidth="1"/>
    <col min="3" max="4" width="15.7109375" style="4" customWidth="1"/>
    <col min="5" max="5" width="14.140625" style="18" customWidth="1"/>
    <col min="6" max="16384" width="9.140625" style="4" customWidth="1"/>
  </cols>
  <sheetData>
    <row r="1" spans="1:7" ht="22.5" customHeight="1">
      <c r="A1" s="1" t="str">
        <f>'[2]งบทดลอง'!A1</f>
        <v>องค์การบริหารส่วนตำบลควนธานี  อำเภอกันตัง  จังหวัดตรัง</v>
      </c>
      <c r="B1" s="1"/>
      <c r="C1" s="1"/>
      <c r="D1" s="1"/>
      <c r="E1" s="2"/>
      <c r="F1" s="3"/>
      <c r="G1" s="3"/>
    </row>
    <row r="2" spans="1:7" ht="22.5" customHeight="1">
      <c r="A2" s="5" t="s">
        <v>0</v>
      </c>
      <c r="B2" s="5"/>
      <c r="C2" s="5"/>
      <c r="D2" s="5"/>
      <c r="E2" s="2"/>
      <c r="F2" s="3"/>
      <c r="G2" s="3"/>
    </row>
    <row r="3" spans="1:7" ht="22.5" customHeight="1">
      <c r="A3" s="6" t="s">
        <v>1</v>
      </c>
      <c r="B3" s="6"/>
      <c r="C3" s="6"/>
      <c r="D3" s="6"/>
      <c r="E3" s="7"/>
      <c r="F3" s="8"/>
      <c r="G3" s="8"/>
    </row>
    <row r="4" spans="1:7" ht="11.25" customHeight="1">
      <c r="A4" s="8"/>
      <c r="B4" s="8"/>
      <c r="C4" s="8"/>
      <c r="D4" s="8"/>
      <c r="E4" s="7"/>
      <c r="F4" s="8"/>
      <c r="G4" s="8"/>
    </row>
    <row r="5" spans="1:7" ht="24" customHeight="1">
      <c r="A5" s="9" t="str">
        <f>'[1]งบทดลอง'!A5</f>
        <v>ชื่อบัญชี</v>
      </c>
      <c r="B5" s="9" t="str">
        <f>'[1]งบทดลอง'!B5</f>
        <v>รหัสบัญชี</v>
      </c>
      <c r="C5" s="9" t="str">
        <f>'[1]งบทดลอง'!C5</f>
        <v>     เดบิท</v>
      </c>
      <c r="D5" s="9" t="str">
        <f>'[1]งบทดลอง'!D5</f>
        <v>เครดิต</v>
      </c>
      <c r="E5" s="7"/>
      <c r="F5" s="8"/>
      <c r="G5" s="8"/>
    </row>
    <row r="6" spans="1:7" ht="21.75" customHeight="1">
      <c r="A6" s="10" t="str">
        <f>'[1]งบทดลอง'!A6</f>
        <v>เงินสด</v>
      </c>
      <c r="B6" s="11" t="str">
        <f>'[1]งบทดลอง'!B6</f>
        <v>101</v>
      </c>
      <c r="C6" s="12">
        <v>3607.5</v>
      </c>
      <c r="D6" s="13"/>
      <c r="E6" s="14"/>
      <c r="F6" s="8"/>
      <c r="G6" s="8"/>
    </row>
    <row r="7" spans="1:5" ht="21.75" customHeight="1">
      <c r="A7" s="15" t="str">
        <f>'[1]งบทดลอง'!A7</f>
        <v>เงินฝากธนาคาร-ออมทรัพย์      เลขที่  257-2-19990-0</v>
      </c>
      <c r="B7" s="11" t="str">
        <f>'[1]งบทดลอง'!B7</f>
        <v>022</v>
      </c>
      <c r="C7" s="16">
        <v>3211030.7</v>
      </c>
      <c r="D7" s="15"/>
      <c r="E7" s="17"/>
    </row>
    <row r="8" spans="1:5" ht="21.75" customHeight="1">
      <c r="A8" s="15" t="str">
        <f>'[1]งบทดลอง'!A8</f>
        <v>เงินฝากธนาคาร-ออมทรัพย์      เลขที่  257-2-26768-4</v>
      </c>
      <c r="B8" s="11" t="str">
        <f>'[1]งบทดลอง'!B8</f>
        <v>022</v>
      </c>
      <c r="C8" s="16">
        <v>371110.6</v>
      </c>
      <c r="D8" s="15"/>
      <c r="E8" s="17"/>
    </row>
    <row r="9" spans="1:5" ht="21.75" customHeight="1">
      <c r="A9" s="15" t="str">
        <f>'[1]งบทดลอง'!A9</f>
        <v>เงินฝากธนาคาร-ประจำ 3 เดือน    เลขที่  257-4-06621-2</v>
      </c>
      <c r="B9" s="11" t="str">
        <f>'[1]งบทดลอง'!B9</f>
        <v>023</v>
      </c>
      <c r="C9" s="16">
        <v>369957.61</v>
      </c>
      <c r="D9" s="15"/>
      <c r="E9" s="17"/>
    </row>
    <row r="10" spans="1:5" ht="21.75" customHeight="1">
      <c r="A10" s="15" t="s">
        <v>2</v>
      </c>
      <c r="B10" s="11" t="str">
        <f>'[1]งบทดลอง'!B10</f>
        <v>023</v>
      </c>
      <c r="C10" s="16">
        <v>1766883.58</v>
      </c>
      <c r="D10" s="15"/>
      <c r="E10" s="17"/>
    </row>
    <row r="11" spans="1:4" ht="21.75" customHeight="1">
      <c r="A11" s="15" t="s">
        <v>3</v>
      </c>
      <c r="B11" s="11" t="s">
        <v>4</v>
      </c>
      <c r="C11" s="16">
        <v>15570</v>
      </c>
      <c r="D11" s="15"/>
    </row>
    <row r="12" spans="1:4" ht="21.75" customHeight="1">
      <c r="A12" s="15" t="s">
        <v>5</v>
      </c>
      <c r="B12" s="11" t="str">
        <f>'[1]งบทดลอง'!B13</f>
        <v>-</v>
      </c>
      <c r="C12" s="16">
        <v>450500</v>
      </c>
      <c r="D12" s="19"/>
    </row>
    <row r="13" spans="1:4" ht="21.75" customHeight="1">
      <c r="A13" s="15" t="str">
        <f>'[1]งบทดลอง'!A12</f>
        <v>ลูกหนี้ - เงินขาดบัญชี</v>
      </c>
      <c r="B13" s="11" t="s">
        <v>6</v>
      </c>
      <c r="C13" s="16">
        <v>169725.01</v>
      </c>
      <c r="D13" s="19"/>
    </row>
    <row r="14" spans="1:4" ht="21.75" customHeight="1">
      <c r="A14" s="15" t="str">
        <f>'[1]งบทดลอง'!A13</f>
        <v>รายได้ค้างรับ</v>
      </c>
      <c r="B14" s="11" t="s">
        <v>7</v>
      </c>
      <c r="C14" s="16">
        <v>159709</v>
      </c>
      <c r="D14" s="19"/>
    </row>
    <row r="15" spans="1:4" ht="21.75" customHeight="1">
      <c r="A15" s="15" t="s">
        <v>8</v>
      </c>
      <c r="B15" s="11" t="s">
        <v>9</v>
      </c>
      <c r="C15" s="16">
        <v>203781</v>
      </c>
      <c r="D15" s="19"/>
    </row>
    <row r="16" spans="1:4" ht="21.75" customHeight="1">
      <c r="A16" s="15" t="str">
        <f>'[1]งบทดลอง'!A14</f>
        <v>เงินเดือน</v>
      </c>
      <c r="B16" s="11" t="s">
        <v>10</v>
      </c>
      <c r="C16" s="16">
        <v>351172</v>
      </c>
      <c r="D16" s="19"/>
    </row>
    <row r="17" spans="1:4" ht="21.75" customHeight="1">
      <c r="A17" s="15" t="str">
        <f>'[1]งบทดลอง'!A15</f>
        <v>ค่าจ้างประจำ</v>
      </c>
      <c r="B17" s="11" t="s">
        <v>11</v>
      </c>
      <c r="C17" s="16">
        <v>36920</v>
      </c>
      <c r="D17" s="19"/>
    </row>
    <row r="18" spans="1:4" ht="21.75" customHeight="1">
      <c r="A18" s="15" t="str">
        <f>'[1]งบทดลอง'!A16</f>
        <v>ค่าจ้างชั่วคราว</v>
      </c>
      <c r="B18" s="11" t="str">
        <f>'[1]งบทดลอง'!B16</f>
        <v>130</v>
      </c>
      <c r="C18" s="16">
        <v>195300</v>
      </c>
      <c r="D18" s="19"/>
    </row>
    <row r="19" spans="1:4" ht="21.75" customHeight="1">
      <c r="A19" s="15" t="str">
        <f>'[1]งบทดลอง'!A17</f>
        <v>ค่าตอบแทน</v>
      </c>
      <c r="B19" s="11" t="str">
        <f>'[1]งบทดลอง'!B17</f>
        <v>200</v>
      </c>
      <c r="C19" s="16">
        <v>147176</v>
      </c>
      <c r="D19" s="19"/>
    </row>
    <row r="20" spans="1:4" ht="21.75" customHeight="1">
      <c r="A20" s="15" t="str">
        <f>'[1]งบทดลอง'!A18</f>
        <v>ค่าใช้สอย</v>
      </c>
      <c r="B20" s="11" t="str">
        <f>'[1]งบทดลอง'!B18</f>
        <v>250</v>
      </c>
      <c r="C20" s="16">
        <v>236473.7</v>
      </c>
      <c r="D20" s="19"/>
    </row>
    <row r="21" spans="1:4" ht="21.75" customHeight="1">
      <c r="A21" s="15" t="s">
        <v>12</v>
      </c>
      <c r="B21" s="11" t="s">
        <v>13</v>
      </c>
      <c r="C21" s="16">
        <v>13125.58</v>
      </c>
      <c r="D21" s="19"/>
    </row>
    <row r="22" spans="1:4" ht="21.75" customHeight="1">
      <c r="A22" s="15" t="str">
        <f>'[1]งบทดลอง'!A20</f>
        <v>ค่าสาธารณูปโภค</v>
      </c>
      <c r="B22" s="11" t="str">
        <f>'[1]งบทดลอง'!B20</f>
        <v>300</v>
      </c>
      <c r="C22" s="16">
        <v>60599.49</v>
      </c>
      <c r="D22" s="19"/>
    </row>
    <row r="23" spans="1:4" ht="21.75" customHeight="1">
      <c r="A23" s="15" t="s">
        <v>14</v>
      </c>
      <c r="B23" s="11" t="s">
        <v>15</v>
      </c>
      <c r="C23" s="16">
        <v>154700</v>
      </c>
      <c r="D23" s="19"/>
    </row>
    <row r="24" spans="1:4" ht="21.75" customHeight="1">
      <c r="A24" s="15" t="str">
        <f>'[1]งบทดลอง'!A21</f>
        <v>เงินสะสม</v>
      </c>
      <c r="B24" s="20">
        <v>700</v>
      </c>
      <c r="C24" s="21"/>
      <c r="D24" s="21">
        <v>2031429.39</v>
      </c>
    </row>
    <row r="25" spans="1:4" ht="21.75" customHeight="1">
      <c r="A25" s="15" t="str">
        <f>'[1]งบทดลอง'!A22</f>
        <v>เงินทุนสำรองเงินสะสม</v>
      </c>
      <c r="B25" s="20" t="s">
        <v>7</v>
      </c>
      <c r="C25" s="21"/>
      <c r="D25" s="21">
        <v>2123816.14</v>
      </c>
    </row>
    <row r="26" spans="1:4" ht="21.75" customHeight="1">
      <c r="A26" s="15" t="str">
        <f>'[1]งบทดลอง'!A23</f>
        <v>รายรับ  (หมายเหตุ 1)</v>
      </c>
      <c r="B26" s="20" t="s">
        <v>16</v>
      </c>
      <c r="C26" s="21"/>
      <c r="D26" s="21">
        <v>2033334.94</v>
      </c>
    </row>
    <row r="27" spans="1:4" ht="21.75" customHeight="1">
      <c r="A27" s="15" t="str">
        <f>'[1]งบทดลอง'!A24</f>
        <v>เงินรับฝาก - ภาษีหัก ณ ที่จ่าย</v>
      </c>
      <c r="B27" s="11" t="str">
        <f>'[1]งบทดลอง'!B24</f>
        <v>902</v>
      </c>
      <c r="C27" s="12"/>
      <c r="D27" s="21">
        <v>1670.39</v>
      </c>
    </row>
    <row r="28" spans="1:4" ht="21.75" customHeight="1">
      <c r="A28" s="15" t="str">
        <f>'[1]งบทดลอง'!A25</f>
        <v>เงินรับฝาก - เงินประกันสัญญา</v>
      </c>
      <c r="B28" s="11" t="str">
        <f>'[1]งบทดลอง'!B25</f>
        <v>903</v>
      </c>
      <c r="C28" s="16"/>
      <c r="D28" s="21">
        <v>159365</v>
      </c>
    </row>
    <row r="29" spans="1:4" ht="21.75" customHeight="1">
      <c r="A29" s="15" t="str">
        <f>'[1]งบทดลอง'!A26</f>
        <v>เงินรับฝาก - ค่าใช้จ่ายภาษีบำรุงท้องที่  5 %</v>
      </c>
      <c r="B29" s="11" t="str">
        <f>'[1]งบทดลอง'!B26</f>
        <v>906</v>
      </c>
      <c r="C29" s="16"/>
      <c r="D29" s="21">
        <v>3673.3</v>
      </c>
    </row>
    <row r="30" spans="1:4" ht="21.75" customHeight="1">
      <c r="A30" s="15" t="str">
        <f>'[1]งบทดลอง'!A27</f>
        <v>เงินรับฝาก - ส่วนลดภาษีบำรุงท้องที่  6 %</v>
      </c>
      <c r="B30" s="11" t="str">
        <f>'[1]งบทดลอง'!B27</f>
        <v>907</v>
      </c>
      <c r="C30" s="16"/>
      <c r="D30" s="21">
        <v>19129.47</v>
      </c>
    </row>
    <row r="31" spans="1:4" ht="21.75" customHeight="1">
      <c r="A31" s="15" t="str">
        <f>'[1]งบทดลอง'!A30</f>
        <v>เงินทุนโครงการเศรษฐกิจชุมชน</v>
      </c>
      <c r="B31" s="11" t="str">
        <f>'[1]งบทดลอง'!B30</f>
        <v>-</v>
      </c>
      <c r="C31" s="16"/>
      <c r="D31" s="21">
        <v>371110.6</v>
      </c>
    </row>
    <row r="32" spans="1:4" ht="21.75" customHeight="1">
      <c r="A32" s="15" t="s">
        <v>17</v>
      </c>
      <c r="B32" s="11" t="s">
        <v>7</v>
      </c>
      <c r="C32" s="12"/>
      <c r="D32" s="21">
        <v>671000</v>
      </c>
    </row>
    <row r="33" spans="1:4" ht="21.75" customHeight="1">
      <c r="A33" s="22" t="s">
        <v>18</v>
      </c>
      <c r="B33" s="23" t="s">
        <v>19</v>
      </c>
      <c r="C33" s="24"/>
      <c r="D33" s="25">
        <v>502812.54</v>
      </c>
    </row>
    <row r="34" spans="1:4" ht="21.75" customHeight="1" thickBot="1">
      <c r="A34" s="26"/>
      <c r="B34" s="27"/>
      <c r="C34" s="28">
        <f>SUM(C6:C32)</f>
        <v>7917341.7700000005</v>
      </c>
      <c r="D34" s="29">
        <f>SUM(D24:D33)</f>
        <v>7917341.77</v>
      </c>
    </row>
    <row r="35" spans="3:4" ht="21.75" thickTop="1">
      <c r="C35" s="30"/>
      <c r="D35" s="30"/>
    </row>
    <row r="36" spans="3:4" ht="21">
      <c r="C36" s="31"/>
      <c r="D36" s="30"/>
    </row>
    <row r="37" spans="3:4" ht="21">
      <c r="C37" s="30"/>
      <c r="D37" s="30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81" ht="22.5" customHeight="1"/>
    <row r="82" ht="22.5" customHeight="1"/>
    <row r="85" ht="21" customHeight="1"/>
    <row r="122" ht="22.5" customHeight="1"/>
    <row r="123" ht="21" customHeight="1"/>
  </sheetData>
  <mergeCells count="3">
    <mergeCell ref="A1:D1"/>
    <mergeCell ref="A2:D2"/>
    <mergeCell ref="A3:D3"/>
  </mergeCells>
  <printOptions/>
  <pageMargins left="0.9448818897637796" right="0.35433070866141736" top="0.7874015748031497" bottom="0.1968503937007874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H87"/>
  <sheetViews>
    <sheetView view="pageBreakPreview" zoomScaleSheetLayoutView="100" workbookViewId="0" topLeftCell="A1">
      <selection activeCell="A3" sqref="A3:E3"/>
    </sheetView>
  </sheetViews>
  <sheetFormatPr defaultColWidth="9.140625" defaultRowHeight="12.75"/>
  <cols>
    <col min="1" max="2" width="16.57421875" style="33" customWidth="1"/>
    <col min="3" max="3" width="55.57421875" style="33" customWidth="1"/>
    <col min="4" max="4" width="9.7109375" style="33" customWidth="1"/>
    <col min="5" max="5" width="16.421875" style="33" customWidth="1"/>
    <col min="6" max="6" width="16.00390625" style="36" customWidth="1"/>
    <col min="7" max="7" width="14.140625" style="37" customWidth="1"/>
    <col min="8" max="16384" width="9.140625" style="33" customWidth="1"/>
  </cols>
  <sheetData>
    <row r="1" spans="1:5" ht="21">
      <c r="A1" s="32" t="s">
        <v>20</v>
      </c>
      <c r="C1" s="34"/>
      <c r="D1" s="35" t="s">
        <v>21</v>
      </c>
      <c r="E1" s="35"/>
    </row>
    <row r="2" spans="1:3" ht="21">
      <c r="A2" s="32" t="s">
        <v>22</v>
      </c>
      <c r="C2" s="34"/>
    </row>
    <row r="3" spans="1:8" ht="21">
      <c r="A3" s="38" t="s">
        <v>23</v>
      </c>
      <c r="B3" s="38"/>
      <c r="C3" s="38"/>
      <c r="D3" s="38"/>
      <c r="E3" s="38"/>
      <c r="F3" s="39"/>
      <c r="G3" s="40"/>
      <c r="H3" s="41"/>
    </row>
    <row r="4" spans="1:8" ht="21.75" thickBot="1">
      <c r="A4" s="42" t="s">
        <v>24</v>
      </c>
      <c r="B4" s="42"/>
      <c r="C4" s="42"/>
      <c r="D4" s="42"/>
      <c r="E4" s="42"/>
      <c r="F4" s="43"/>
      <c r="G4" s="44"/>
      <c r="H4" s="45"/>
    </row>
    <row r="5" spans="1:5" ht="27.75" customHeight="1" thickTop="1">
      <c r="A5" s="46" t="s">
        <v>25</v>
      </c>
      <c r="B5" s="47"/>
      <c r="C5" s="48"/>
      <c r="D5" s="49" t="s">
        <v>26</v>
      </c>
      <c r="E5" s="50" t="s">
        <v>27</v>
      </c>
    </row>
    <row r="6" spans="1:5" ht="27.75" customHeight="1">
      <c r="A6" s="51" t="s">
        <v>28</v>
      </c>
      <c r="B6" s="52" t="s">
        <v>29</v>
      </c>
      <c r="C6" s="53" t="s">
        <v>30</v>
      </c>
      <c r="D6" s="53" t="s">
        <v>31</v>
      </c>
      <c r="E6" s="54" t="s">
        <v>29</v>
      </c>
    </row>
    <row r="7" spans="1:5" ht="21.75" thickBot="1">
      <c r="A7" s="55" t="s">
        <v>32</v>
      </c>
      <c r="B7" s="56" t="s">
        <v>32</v>
      </c>
      <c r="C7" s="57"/>
      <c r="D7" s="57"/>
      <c r="E7" s="55" t="s">
        <v>32</v>
      </c>
    </row>
    <row r="8" spans="1:5" ht="22.5" thickBot="1" thickTop="1">
      <c r="A8" s="58"/>
      <c r="B8" s="59">
        <v>5728510.22</v>
      </c>
      <c r="C8" s="60" t="s">
        <v>33</v>
      </c>
      <c r="D8" s="61"/>
      <c r="E8" s="62">
        <f>'[2]รายงานรับ-จ่ายเงินสด'!$E$79</f>
        <v>5398555.83</v>
      </c>
    </row>
    <row r="9" spans="1:5" ht="21.75" thickTop="1">
      <c r="A9" s="16"/>
      <c r="B9" s="16"/>
      <c r="C9" s="63" t="s">
        <v>34</v>
      </c>
      <c r="D9" s="64"/>
      <c r="E9" s="16"/>
    </row>
    <row r="10" spans="1:5" ht="21">
      <c r="A10" s="16">
        <f>'[3]รับ-จ่ายหมวดใหญ่'!C7</f>
        <v>223000</v>
      </c>
      <c r="B10" s="21">
        <f>'[3]รับ-จ่ายหมวดใหญ่'!D7</f>
        <v>685.3</v>
      </c>
      <c r="C10" s="64" t="s">
        <v>35</v>
      </c>
      <c r="D10" s="65" t="s">
        <v>36</v>
      </c>
      <c r="E10" s="21">
        <f>'[3]หมายเหตุ 1'!D8</f>
        <v>670.17</v>
      </c>
    </row>
    <row r="11" spans="1:5" ht="21">
      <c r="A11" s="16">
        <f>'[3]รับ-จ่ายหมวดใหญ่'!C8</f>
        <v>19500</v>
      </c>
      <c r="B11" s="16">
        <f>'[3]รับ-จ่ายหมวดใหญ่'!D8</f>
        <v>1109</v>
      </c>
      <c r="C11" s="33" t="s">
        <v>37</v>
      </c>
      <c r="D11" s="65" t="s">
        <v>38</v>
      </c>
      <c r="E11" s="16">
        <f>'[3]หมายเหตุ 1'!D12</f>
        <v>875</v>
      </c>
    </row>
    <row r="12" spans="1:5" ht="21">
      <c r="A12" s="16">
        <f>'[3]รับ-จ่ายหมวดใหญ่'!C9</f>
        <v>60000</v>
      </c>
      <c r="B12" s="21">
        <f>'[3]รับ-จ่ายหมวดใหญ่'!D9</f>
        <v>922.59</v>
      </c>
      <c r="C12" s="33" t="s">
        <v>39</v>
      </c>
      <c r="D12" s="65" t="s">
        <v>40</v>
      </c>
      <c r="E12" s="21">
        <f>'[3]หมายเหตุ 1'!D20</f>
        <v>922.59</v>
      </c>
    </row>
    <row r="13" spans="1:5" ht="21">
      <c r="A13" s="16">
        <f>'[3]รับ-จ่ายหมวดใหญ่'!C10</f>
        <v>270000</v>
      </c>
      <c r="B13" s="16">
        <f>'[3]รับ-จ่ายหมวดใหญ่'!D10</f>
        <v>0</v>
      </c>
      <c r="C13" s="33" t="s">
        <v>41</v>
      </c>
      <c r="D13" s="65" t="s">
        <v>42</v>
      </c>
      <c r="E13" s="16">
        <f>'[3]หมายเหตุ 1'!D22</f>
        <v>0</v>
      </c>
    </row>
    <row r="14" spans="1:5" ht="21">
      <c r="A14" s="16">
        <f>'[3]รับ-จ่ายหมวดใหญ่'!C11</f>
        <v>269000</v>
      </c>
      <c r="B14" s="16">
        <f>'[3]รับ-จ่ายหมวดใหญ่'!D11</f>
        <v>17628</v>
      </c>
      <c r="C14" s="33" t="s">
        <v>43</v>
      </c>
      <c r="D14" s="65" t="s">
        <v>44</v>
      </c>
      <c r="E14" s="16">
        <f>'[3]หมายเหตุ 1'!D24</f>
        <v>8780</v>
      </c>
    </row>
    <row r="15" spans="1:5" ht="21">
      <c r="A15" s="16">
        <f>'[3]รับ-จ่ายหมวดใหญ่'!C12</f>
        <v>0</v>
      </c>
      <c r="B15" s="21">
        <f>'[3]รับ-จ่ายหมวดใหญ่'!D12</f>
        <v>0</v>
      </c>
      <c r="C15" s="33" t="s">
        <v>45</v>
      </c>
      <c r="D15" s="65" t="s">
        <v>46</v>
      </c>
      <c r="E15" s="21">
        <f>'[3]หมายเหตุ 1'!D29</f>
        <v>0</v>
      </c>
    </row>
    <row r="16" spans="1:5" ht="21">
      <c r="A16" s="21">
        <f>'[3]รับ-จ่ายหมวดใหญ่'!C13</f>
        <v>8003000</v>
      </c>
      <c r="B16" s="21">
        <f>'[3]รับ-จ่ายหมวดใหญ่'!D13</f>
        <v>653990.0499999999</v>
      </c>
      <c r="C16" s="33" t="s">
        <v>47</v>
      </c>
      <c r="D16" s="65" t="s">
        <v>48</v>
      </c>
      <c r="E16" s="21">
        <f>'[3]หมายเหตุ 1'!D31</f>
        <v>144302.72000000003</v>
      </c>
    </row>
    <row r="17" spans="1:5" ht="21">
      <c r="A17" s="21">
        <f>'[3]รับ-จ่ายหมวดใหญ่'!C14</f>
        <v>5828000</v>
      </c>
      <c r="B17" s="21">
        <f>'[3]รับ-จ่ายหมวดใหญ่'!D14</f>
        <v>0</v>
      </c>
      <c r="C17" s="33" t="s">
        <v>49</v>
      </c>
      <c r="D17" s="65" t="s">
        <v>50</v>
      </c>
      <c r="E17" s="21">
        <f>'[3]หมายเหตุ 1'!D43</f>
        <v>0</v>
      </c>
    </row>
    <row r="18" spans="1:5" ht="21.75" thickBot="1">
      <c r="A18" s="62">
        <f>SUM(A10:A17)</f>
        <v>14672500</v>
      </c>
      <c r="B18" s="62">
        <f>SUM(B10:B17)</f>
        <v>674334.94</v>
      </c>
      <c r="D18" s="66"/>
      <c r="E18" s="67">
        <f>SUM(E10:E17)</f>
        <v>155550.48000000004</v>
      </c>
    </row>
    <row r="19" spans="2:7" ht="21.75" thickTop="1">
      <c r="B19" s="21">
        <f>'[3]หมายเหตุ 2,3'!I41</f>
        <v>1980.2600000000002</v>
      </c>
      <c r="C19" s="33" t="s">
        <v>51</v>
      </c>
      <c r="D19" s="68" t="s">
        <v>52</v>
      </c>
      <c r="E19" s="69">
        <f>'[3]หมายเหตุ 2,3'!H41</f>
        <v>1753.2200000000003</v>
      </c>
      <c r="F19" s="70"/>
      <c r="G19" s="71"/>
    </row>
    <row r="20" spans="2:7" ht="21">
      <c r="B20" s="16">
        <f>F20+E20</f>
        <v>10000</v>
      </c>
      <c r="C20" s="64" t="s">
        <v>53</v>
      </c>
      <c r="D20" s="68" t="s">
        <v>7</v>
      </c>
      <c r="E20" s="21">
        <v>0</v>
      </c>
      <c r="F20" s="72">
        <v>10000</v>
      </c>
      <c r="G20" s="17"/>
    </row>
    <row r="21" spans="2:7" ht="21">
      <c r="B21" s="16">
        <f>E21+F21</f>
        <v>57000</v>
      </c>
      <c r="C21" s="64" t="s">
        <v>54</v>
      </c>
      <c r="D21" s="68" t="s">
        <v>4</v>
      </c>
      <c r="E21" s="21">
        <v>57000</v>
      </c>
      <c r="F21" s="72"/>
      <c r="G21" s="17"/>
    </row>
    <row r="22" spans="2:7" ht="21">
      <c r="B22" s="16">
        <f>E22+F22</f>
        <v>1272000</v>
      </c>
      <c r="C22" s="73" t="s">
        <v>55</v>
      </c>
      <c r="D22" s="68" t="s">
        <v>56</v>
      </c>
      <c r="E22" s="21">
        <v>1272000</v>
      </c>
      <c r="F22" s="72"/>
      <c r="G22" s="17"/>
    </row>
    <row r="23" spans="2:7" ht="21">
      <c r="B23" s="16">
        <f>E23+F23</f>
        <v>81000</v>
      </c>
      <c r="C23" s="74" t="s">
        <v>57</v>
      </c>
      <c r="D23" s="68" t="s">
        <v>56</v>
      </c>
      <c r="E23" s="21">
        <v>81000</v>
      </c>
      <c r="F23" s="72"/>
      <c r="G23" s="17"/>
    </row>
    <row r="24" spans="2:7" ht="21">
      <c r="B24" s="16">
        <f>E24+F24</f>
        <v>6000</v>
      </c>
      <c r="C24" s="74" t="s">
        <v>58</v>
      </c>
      <c r="D24" s="68" t="s">
        <v>56</v>
      </c>
      <c r="E24" s="21">
        <v>6000</v>
      </c>
      <c r="F24" s="72"/>
      <c r="G24" s="17"/>
    </row>
    <row r="25" spans="2:7" ht="21">
      <c r="B25" s="75"/>
      <c r="C25" s="76"/>
      <c r="D25" s="77"/>
      <c r="E25" s="25"/>
      <c r="G25" s="17"/>
    </row>
    <row r="26" spans="2:7" ht="21">
      <c r="B26" s="78"/>
      <c r="C26" s="64"/>
      <c r="D26" s="79"/>
      <c r="E26" s="21"/>
      <c r="G26" s="17"/>
    </row>
    <row r="27" spans="2:7" ht="21">
      <c r="B27" s="78"/>
      <c r="C27" s="64"/>
      <c r="D27" s="79"/>
      <c r="E27" s="21"/>
      <c r="G27" s="17"/>
    </row>
    <row r="28" spans="2:7" ht="21">
      <c r="B28" s="80"/>
      <c r="C28" s="64"/>
      <c r="D28" s="79"/>
      <c r="E28" s="25"/>
      <c r="G28" s="81"/>
    </row>
    <row r="29" spans="2:7" ht="21">
      <c r="B29" s="82">
        <f>SUM(B19:B28)</f>
        <v>1427980.26</v>
      </c>
      <c r="D29" s="83"/>
      <c r="E29" s="82">
        <f>SUM(E19:E28)</f>
        <v>1417753.22</v>
      </c>
      <c r="G29" s="81"/>
    </row>
    <row r="30" spans="2:7" ht="21.75" thickBot="1">
      <c r="B30" s="62">
        <f>B18+B29</f>
        <v>2102315.2</v>
      </c>
      <c r="C30" s="84" t="s">
        <v>59</v>
      </c>
      <c r="D30" s="37"/>
      <c r="E30" s="62">
        <f>E18+E29</f>
        <v>1573303.7</v>
      </c>
      <c r="G30" s="81"/>
    </row>
    <row r="31" spans="2:7" ht="21.75" thickTop="1">
      <c r="B31" s="85"/>
      <c r="C31" s="84"/>
      <c r="D31" s="37"/>
      <c r="E31" s="85"/>
      <c r="G31" s="81"/>
    </row>
    <row r="32" spans="2:7" ht="21">
      <c r="B32" s="85"/>
      <c r="C32" s="84"/>
      <c r="D32" s="37"/>
      <c r="E32" s="85"/>
      <c r="G32" s="81"/>
    </row>
    <row r="33" spans="2:7" ht="21">
      <c r="B33" s="85"/>
      <c r="C33" s="84"/>
      <c r="D33" s="37"/>
      <c r="E33" s="85"/>
      <c r="G33" s="81"/>
    </row>
    <row r="34" spans="2:7" ht="21">
      <c r="B34" s="85"/>
      <c r="C34" s="84"/>
      <c r="D34" s="37"/>
      <c r="E34" s="85"/>
      <c r="G34" s="81"/>
    </row>
    <row r="35" spans="2:7" ht="21">
      <c r="B35" s="85"/>
      <c r="C35" s="84"/>
      <c r="D35" s="37"/>
      <c r="E35" s="85"/>
      <c r="G35" s="81"/>
    </row>
    <row r="36" spans="2:7" ht="21">
      <c r="B36" s="85"/>
      <c r="C36" s="84"/>
      <c r="D36" s="37"/>
      <c r="E36" s="85"/>
      <c r="G36" s="81"/>
    </row>
    <row r="37" spans="2:7" ht="21">
      <c r="B37" s="85"/>
      <c r="C37" s="84"/>
      <c r="D37" s="37"/>
      <c r="E37" s="85"/>
      <c r="G37" s="81"/>
    </row>
    <row r="38" spans="2:7" ht="21">
      <c r="B38" s="85"/>
      <c r="C38" s="84"/>
      <c r="D38" s="37"/>
      <c r="E38" s="85"/>
      <c r="G38" s="81"/>
    </row>
    <row r="39" spans="2:7" ht="21">
      <c r="B39" s="85"/>
      <c r="C39" s="84"/>
      <c r="D39" s="37"/>
      <c r="E39" s="85"/>
      <c r="G39" s="81"/>
    </row>
    <row r="40" spans="2:7" ht="21">
      <c r="B40" s="85"/>
      <c r="C40" s="84"/>
      <c r="D40" s="37"/>
      <c r="E40" s="85"/>
      <c r="G40" s="81"/>
    </row>
    <row r="41" spans="2:7" ht="21">
      <c r="B41" s="85"/>
      <c r="C41" s="84"/>
      <c r="D41" s="37"/>
      <c r="E41" s="85"/>
      <c r="G41" s="81"/>
    </row>
    <row r="42" spans="2:7" ht="21">
      <c r="B42" s="85"/>
      <c r="C42" s="84"/>
      <c r="D42" s="37"/>
      <c r="E42" s="85"/>
      <c r="G42" s="81"/>
    </row>
    <row r="43" spans="2:7" ht="21">
      <c r="B43" s="85"/>
      <c r="C43" s="84"/>
      <c r="D43" s="37"/>
      <c r="E43" s="85"/>
      <c r="G43" s="81"/>
    </row>
    <row r="44" spans="2:7" ht="21">
      <c r="B44" s="85"/>
      <c r="C44" s="84"/>
      <c r="D44" s="37"/>
      <c r="E44" s="85"/>
      <c r="G44" s="81"/>
    </row>
    <row r="45" spans="2:7" ht="21">
      <c r="B45" s="85"/>
      <c r="C45" s="84"/>
      <c r="D45" s="37"/>
      <c r="E45" s="85"/>
      <c r="G45" s="81"/>
    </row>
    <row r="46" spans="2:7" ht="21">
      <c r="B46" s="85"/>
      <c r="C46" s="84"/>
      <c r="D46" s="37"/>
      <c r="E46" s="85"/>
      <c r="G46" s="81"/>
    </row>
    <row r="47" spans="1:7" ht="21">
      <c r="A47" s="86" t="s">
        <v>60</v>
      </c>
      <c r="B47" s="87"/>
      <c r="C47" s="88"/>
      <c r="D47" s="88"/>
      <c r="E47" s="88"/>
      <c r="G47" s="81"/>
    </row>
    <row r="48" spans="1:7" ht="20.25" customHeight="1" thickBot="1">
      <c r="A48" s="89" t="s">
        <v>61</v>
      </c>
      <c r="B48" s="89"/>
      <c r="C48" s="89"/>
      <c r="D48" s="89"/>
      <c r="E48" s="89"/>
      <c r="G48" s="81"/>
    </row>
    <row r="49" spans="1:7" ht="27.75" customHeight="1" thickTop="1">
      <c r="A49" s="46" t="s">
        <v>25</v>
      </c>
      <c r="B49" s="47"/>
      <c r="C49" s="48"/>
      <c r="D49" s="49" t="s">
        <v>26</v>
      </c>
      <c r="E49" s="50" t="s">
        <v>27</v>
      </c>
      <c r="G49" s="81"/>
    </row>
    <row r="50" spans="1:7" ht="21">
      <c r="A50" s="51" t="s">
        <v>28</v>
      </c>
      <c r="B50" s="52" t="s">
        <v>29</v>
      </c>
      <c r="C50" s="53" t="s">
        <v>30</v>
      </c>
      <c r="D50" s="53" t="s">
        <v>31</v>
      </c>
      <c r="E50" s="51" t="s">
        <v>29</v>
      </c>
      <c r="G50" s="81"/>
    </row>
    <row r="51" spans="1:7" ht="21.75" thickBot="1">
      <c r="A51" s="55" t="s">
        <v>32</v>
      </c>
      <c r="B51" s="56" t="s">
        <v>32</v>
      </c>
      <c r="C51" s="57"/>
      <c r="D51" s="57"/>
      <c r="E51" s="55" t="s">
        <v>32</v>
      </c>
      <c r="G51" s="81"/>
    </row>
    <row r="52" spans="1:7" ht="21.75" thickTop="1">
      <c r="A52" s="58"/>
      <c r="B52" s="90"/>
      <c r="C52" s="63" t="s">
        <v>62</v>
      </c>
      <c r="D52" s="91"/>
      <c r="E52" s="69"/>
      <c r="G52" s="81"/>
    </row>
    <row r="53" spans="1:7" ht="21">
      <c r="A53" s="16">
        <f>'[3]รับ-จ่ายหมวดใหญ่'!I7+'[3]รับ-จ่ายหมวดใหญ่'!I8</f>
        <v>1647647</v>
      </c>
      <c r="B53" s="21">
        <f>'[3]รับ-จ่ายหมวดใหญ่'!J7+'[3]รับ-จ่ายหมวดใหญ่'!J8</f>
        <v>203781</v>
      </c>
      <c r="C53" s="92" t="s">
        <v>63</v>
      </c>
      <c r="D53" s="65" t="s">
        <v>9</v>
      </c>
      <c r="E53" s="21">
        <f aca="true" t="shared" si="0" ref="E53:E64">B53-F53</f>
        <v>85336</v>
      </c>
      <c r="F53" s="36">
        <f>'[2]รายงานรับ-จ่ายเงินสด'!E53</f>
        <v>118445</v>
      </c>
      <c r="G53" s="81"/>
    </row>
    <row r="54" spans="1:7" ht="21">
      <c r="A54" s="16">
        <f>'[3]รับ-จ่ายหมวดใหญ่'!I9</f>
        <v>2514180</v>
      </c>
      <c r="B54" s="16">
        <f>'[3]รับ-จ่ายหมวดใหญ่'!J9</f>
        <v>351172</v>
      </c>
      <c r="C54" s="33" t="s">
        <v>64</v>
      </c>
      <c r="D54" s="93">
        <v>100</v>
      </c>
      <c r="E54" s="16">
        <f t="shared" si="0"/>
        <v>175536</v>
      </c>
      <c r="F54" s="36">
        <f>'[2]รายงานรับ-จ่ายเงินสด'!E54</f>
        <v>175636</v>
      </c>
      <c r="G54" s="81"/>
    </row>
    <row r="55" spans="1:7" ht="21">
      <c r="A55" s="16">
        <f>'[3]รับ-จ่ายหมวดใหญ่'!I10</f>
        <v>221520</v>
      </c>
      <c r="B55" s="16">
        <f>'[3]รับ-จ่ายหมวดใหญ่'!J10</f>
        <v>36920</v>
      </c>
      <c r="C55" s="33" t="s">
        <v>65</v>
      </c>
      <c r="D55" s="93">
        <v>120</v>
      </c>
      <c r="E55" s="16">
        <f t="shared" si="0"/>
        <v>18460</v>
      </c>
      <c r="F55" s="36">
        <f>'[2]รายงานรับ-จ่ายเงินสด'!E55</f>
        <v>18460</v>
      </c>
      <c r="G55" s="81"/>
    </row>
    <row r="56" spans="1:7" ht="21">
      <c r="A56" s="16">
        <f>'[3]รับ-จ่ายหมวดใหญ่'!I11</f>
        <v>1292020</v>
      </c>
      <c r="B56" s="16">
        <f>'[3]รับ-จ่ายหมวดใหญ่'!J11</f>
        <v>195300</v>
      </c>
      <c r="C56" s="33" t="s">
        <v>66</v>
      </c>
      <c r="D56" s="93">
        <v>130</v>
      </c>
      <c r="E56" s="16">
        <f t="shared" si="0"/>
        <v>105860</v>
      </c>
      <c r="F56" s="36">
        <f>'[2]รายงานรับ-จ่ายเงินสด'!E56</f>
        <v>89440</v>
      </c>
      <c r="G56" s="81"/>
    </row>
    <row r="57" spans="1:7" ht="21">
      <c r="A57" s="16">
        <f>'[3]รับ-จ่ายหมวดใหญ่'!I12</f>
        <v>1888690</v>
      </c>
      <c r="B57" s="16">
        <f>'[3]รับ-จ่ายหมวดใหญ่'!J12</f>
        <v>147176</v>
      </c>
      <c r="C57" s="33" t="s">
        <v>67</v>
      </c>
      <c r="D57" s="93">
        <v>200</v>
      </c>
      <c r="E57" s="16">
        <f t="shared" si="0"/>
        <v>76376</v>
      </c>
      <c r="F57" s="36">
        <f>'[2]รายงานรับ-จ่ายเงินสด'!E57</f>
        <v>70800</v>
      </c>
      <c r="G57" s="81"/>
    </row>
    <row r="58" spans="1:6" ht="21">
      <c r="A58" s="16">
        <f>'[3]รับ-จ่ายหมวดใหญ่'!I13+'[3]รับ-จ่ายหมวดใหญ่'!I14</f>
        <v>2606000</v>
      </c>
      <c r="B58" s="16">
        <f>'[3]รับ-จ่ายหมวดใหญ่'!J13+'[3]รับ-จ่ายหมวดใหญ่'!J14+'[3]รับ-จ่ายหมวดใหญ่'!J14</f>
        <v>236473.7</v>
      </c>
      <c r="C58" s="33" t="s">
        <v>68</v>
      </c>
      <c r="D58" s="93">
        <v>250</v>
      </c>
      <c r="E58" s="16">
        <f t="shared" si="0"/>
        <v>159952.7</v>
      </c>
      <c r="F58" s="36">
        <f>'[2]รายงานรับ-จ่ายเงินสด'!E58</f>
        <v>76521</v>
      </c>
    </row>
    <row r="59" spans="1:7" ht="21">
      <c r="A59" s="16">
        <f>'[3]รับ-จ่ายหมวดใหญ่'!I15+'[3]รับ-จ่ายหมวดใหญ่'!I16</f>
        <v>899040</v>
      </c>
      <c r="B59" s="21">
        <f>'[3]รับ-จ่ายหมวดใหญ่'!J15+'[3]รับ-จ่ายหมวดใหญ่'!J16</f>
        <v>13125.58</v>
      </c>
      <c r="C59" s="33" t="s">
        <v>69</v>
      </c>
      <c r="D59" s="93">
        <v>270</v>
      </c>
      <c r="E59" s="21">
        <f t="shared" si="0"/>
        <v>13125.58</v>
      </c>
      <c r="F59" s="36">
        <f>'[2]รายงานรับ-จ่ายเงินสด'!E59</f>
        <v>0</v>
      </c>
      <c r="G59" s="81"/>
    </row>
    <row r="60" spans="1:7" ht="21">
      <c r="A60" s="94">
        <f>'[3]รับ-จ่ายหมวดใหญ่'!I17</f>
        <v>476500</v>
      </c>
      <c r="B60" s="16">
        <f>'[3]รับ-จ่ายหมวดใหญ่'!J17</f>
        <v>60599.490000000005</v>
      </c>
      <c r="C60" s="33" t="s">
        <v>70</v>
      </c>
      <c r="D60" s="93">
        <v>300</v>
      </c>
      <c r="E60" s="16">
        <f t="shared" si="0"/>
        <v>30501.710000000006</v>
      </c>
      <c r="F60" s="36">
        <f>'[2]รายงานรับ-จ่ายเงินสด'!E60</f>
        <v>30097.78</v>
      </c>
      <c r="G60" s="81"/>
    </row>
    <row r="61" spans="1:7" ht="21">
      <c r="A61" s="16">
        <f>'[3]รับ-จ่ายหมวดใหญ่'!I18</f>
        <v>750200</v>
      </c>
      <c r="B61" s="21">
        <f>'[3]รับ-จ่ายหมวดใหญ่'!J18</f>
        <v>154700</v>
      </c>
      <c r="C61" s="33" t="s">
        <v>49</v>
      </c>
      <c r="D61" s="93">
        <v>400</v>
      </c>
      <c r="E61" s="21">
        <f t="shared" si="0"/>
        <v>154700</v>
      </c>
      <c r="F61" s="36">
        <f>'[2]รายงานรับ-จ่ายเงินสด'!E61</f>
        <v>0</v>
      </c>
      <c r="G61" s="81"/>
    </row>
    <row r="62" spans="1:7" ht="21">
      <c r="A62" s="16">
        <f>'[3]รับ-จ่ายหมวดใหญ่'!I19+'[3]รับ-จ่ายหมวดใหญ่'!I20</f>
        <v>195375</v>
      </c>
      <c r="B62" s="21">
        <f>'[3]รับ-จ่ายหมวดใหญ่'!J19+'[3]รับ-จ่ายหมวดใหญ่'!J20</f>
        <v>0</v>
      </c>
      <c r="C62" s="33" t="s">
        <v>71</v>
      </c>
      <c r="D62" s="93">
        <v>450</v>
      </c>
      <c r="E62" s="21">
        <f t="shared" si="0"/>
        <v>0</v>
      </c>
      <c r="F62" s="36">
        <f>'[2]รายงานรับ-จ่ายเงินสด'!E62</f>
        <v>0</v>
      </c>
      <c r="G62" s="81"/>
    </row>
    <row r="63" spans="1:7" ht="21">
      <c r="A63" s="16">
        <f>'[3]รับ-จ่ายหมวดใหญ่'!I21</f>
        <v>2155600</v>
      </c>
      <c r="B63" s="21">
        <f>'[3]รับ-จ่ายหมวดใหญ่'!J21</f>
        <v>0</v>
      </c>
      <c r="C63" s="33" t="s">
        <v>72</v>
      </c>
      <c r="D63" s="93">
        <v>500</v>
      </c>
      <c r="E63" s="21">
        <f t="shared" si="0"/>
        <v>0</v>
      </c>
      <c r="F63" s="36">
        <f>'[2]รายงานรับ-จ่ายเงินสด'!E63</f>
        <v>0</v>
      </c>
      <c r="G63" s="81"/>
    </row>
    <row r="64" spans="1:7" ht="21">
      <c r="A64" s="16">
        <f>'[3]รับ-จ่ายหมวดใหญ่'!I22</f>
        <v>25000</v>
      </c>
      <c r="B64" s="21">
        <f>'[3]รับ-จ่ายหมวดใหญ่'!J22</f>
        <v>0</v>
      </c>
      <c r="C64" s="33" t="s">
        <v>73</v>
      </c>
      <c r="D64" s="93">
        <v>550</v>
      </c>
      <c r="E64" s="21">
        <f t="shared" si="0"/>
        <v>0</v>
      </c>
      <c r="F64" s="36">
        <f>'[2]รายงานรับ-จ่ายเงินสด'!E64</f>
        <v>0</v>
      </c>
      <c r="G64" s="81"/>
    </row>
    <row r="65" spans="1:7" ht="21.75" thickBot="1">
      <c r="A65" s="62">
        <f>SUM(A53:A64)</f>
        <v>14671772</v>
      </c>
      <c r="B65" s="62">
        <f>SUM(B53:B64)</f>
        <v>1399247.77</v>
      </c>
      <c r="D65" s="66"/>
      <c r="E65" s="62">
        <f>SUM(E53:E64)</f>
        <v>819847.9899999999</v>
      </c>
      <c r="G65" s="81"/>
    </row>
    <row r="66" spans="1:7" ht="21.75" thickTop="1">
      <c r="A66" s="95"/>
      <c r="B66" s="21">
        <f>'[3]หมายเหตุ 2,3'!I12</f>
        <v>12791.279999999999</v>
      </c>
      <c r="C66" s="33" t="s">
        <v>74</v>
      </c>
      <c r="D66" s="93">
        <v>900</v>
      </c>
      <c r="E66" s="21">
        <f>'[3]หมายเหตุ 2,3'!H12</f>
        <v>6725.17</v>
      </c>
      <c r="F66" s="70"/>
      <c r="G66" s="96"/>
    </row>
    <row r="67" spans="1:7" ht="21">
      <c r="A67" s="97"/>
      <c r="B67" s="21">
        <f>E67+F67</f>
        <v>72570</v>
      </c>
      <c r="C67" s="33" t="s">
        <v>75</v>
      </c>
      <c r="D67" s="65" t="s">
        <v>4</v>
      </c>
      <c r="E67" s="21">
        <v>26570</v>
      </c>
      <c r="F67" s="98">
        <f>'[2]รายงานรับ-จ่ายเงินสด'!B67</f>
        <v>46000</v>
      </c>
      <c r="G67" s="72"/>
    </row>
    <row r="68" spans="1:7" ht="21">
      <c r="A68" s="97"/>
      <c r="B68" s="21">
        <f>F68+E68</f>
        <v>417500</v>
      </c>
      <c r="C68" s="99" t="s">
        <v>76</v>
      </c>
      <c r="D68" s="65" t="s">
        <v>7</v>
      </c>
      <c r="E68" s="21">
        <v>209000</v>
      </c>
      <c r="F68" s="72">
        <f>'[2]รายงานรับ-จ่ายเงินสด'!B68</f>
        <v>208500</v>
      </c>
      <c r="G68" s="72"/>
    </row>
    <row r="69" spans="1:7" ht="21">
      <c r="A69" s="97"/>
      <c r="B69" s="21">
        <f>E69+F69</f>
        <v>27000</v>
      </c>
      <c r="C69" s="99" t="s">
        <v>77</v>
      </c>
      <c r="D69" s="65" t="s">
        <v>7</v>
      </c>
      <c r="E69" s="21">
        <v>14000</v>
      </c>
      <c r="F69" s="72">
        <f>'[2]รายงานรับ-จ่ายเงินสด'!B69</f>
        <v>13000</v>
      </c>
      <c r="G69" s="72"/>
    </row>
    <row r="70" spans="1:7" ht="21">
      <c r="A70" s="97"/>
      <c r="B70" s="21">
        <f>E70+F70</f>
        <v>6000</v>
      </c>
      <c r="C70" s="99" t="s">
        <v>78</v>
      </c>
      <c r="D70" s="65" t="s">
        <v>7</v>
      </c>
      <c r="E70" s="21">
        <v>0</v>
      </c>
      <c r="F70" s="72">
        <f>'[2]รายงานรับ-จ่ายเงินสด'!B70</f>
        <v>6000</v>
      </c>
      <c r="G70" s="72"/>
    </row>
    <row r="71" spans="1:7" ht="21">
      <c r="A71" s="97"/>
      <c r="B71" s="21">
        <f>E71+F71</f>
        <v>173126.38</v>
      </c>
      <c r="C71" s="99" t="s">
        <v>79</v>
      </c>
      <c r="D71" s="65" t="s">
        <v>19</v>
      </c>
      <c r="E71" s="21">
        <v>173126.38</v>
      </c>
      <c r="F71" s="72"/>
      <c r="G71" s="72"/>
    </row>
    <row r="72" spans="1:7" ht="21">
      <c r="A72" s="97"/>
      <c r="B72" s="21"/>
      <c r="C72" s="64"/>
      <c r="D72" s="77"/>
      <c r="E72" s="21"/>
      <c r="F72" s="72"/>
      <c r="G72" s="72"/>
    </row>
    <row r="73" spans="1:7" ht="21">
      <c r="A73" s="97"/>
      <c r="B73" s="100"/>
      <c r="C73" s="101"/>
      <c r="D73" s="102"/>
      <c r="E73" s="100"/>
      <c r="F73" s="72"/>
      <c r="G73" s="72"/>
    </row>
    <row r="74" spans="1:7" ht="21" customHeight="1">
      <c r="A74" s="97"/>
      <c r="B74" s="75"/>
      <c r="C74" s="64"/>
      <c r="D74" s="103"/>
      <c r="E74" s="21"/>
      <c r="G74" s="81"/>
    </row>
    <row r="75" spans="1:7" ht="21">
      <c r="A75" s="97"/>
      <c r="B75" s="82">
        <f>SUM(B66:B74)</f>
        <v>708987.66</v>
      </c>
      <c r="D75" s="104"/>
      <c r="E75" s="82">
        <f>SUM(E66:E74)</f>
        <v>429421.55</v>
      </c>
      <c r="G75" s="81"/>
    </row>
    <row r="76" spans="1:7" ht="21">
      <c r="A76" s="97"/>
      <c r="B76" s="105">
        <f>B65+B75</f>
        <v>2108235.43</v>
      </c>
      <c r="C76" s="84" t="s">
        <v>80</v>
      </c>
      <c r="E76" s="105">
        <f>E65+E75</f>
        <v>1249269.5399999998</v>
      </c>
      <c r="G76" s="81"/>
    </row>
    <row r="77" spans="1:7" ht="21.75" customHeight="1">
      <c r="A77" s="97"/>
      <c r="B77" s="106"/>
      <c r="C77" s="107" t="s">
        <v>81</v>
      </c>
      <c r="E77" s="106"/>
      <c r="G77" s="81"/>
    </row>
    <row r="78" spans="1:5" ht="21">
      <c r="A78" s="97"/>
      <c r="B78" s="108" t="s">
        <v>82</v>
      </c>
      <c r="C78" s="107" t="s">
        <v>83</v>
      </c>
      <c r="E78" s="109">
        <f>E30-E76</f>
        <v>324034.16000000015</v>
      </c>
    </row>
    <row r="79" spans="1:5" ht="21.75" customHeight="1">
      <c r="A79" s="97"/>
      <c r="B79" s="25"/>
      <c r="C79" s="107" t="s">
        <v>84</v>
      </c>
      <c r="E79" s="75"/>
    </row>
    <row r="80" spans="1:7" ht="21.75" thickBot="1">
      <c r="A80" s="97"/>
      <c r="B80" s="110">
        <f>B8+B30-B76</f>
        <v>5722589.99</v>
      </c>
      <c r="C80" s="84" t="s">
        <v>85</v>
      </c>
      <c r="E80" s="62">
        <f>E8+E30-E76</f>
        <v>5722589.99</v>
      </c>
      <c r="G80" s="111"/>
    </row>
    <row r="81" spans="1:5" ht="21.75" thickTop="1">
      <c r="A81" s="37"/>
      <c r="B81" s="112"/>
      <c r="E81" s="85"/>
    </row>
    <row r="82" spans="1:5" ht="21">
      <c r="A82" s="37"/>
      <c r="B82" s="112"/>
      <c r="C82" s="84"/>
      <c r="E82" s="85"/>
    </row>
    <row r="83" spans="1:5" ht="21">
      <c r="A83" s="37"/>
      <c r="B83" s="112"/>
      <c r="C83" s="84"/>
      <c r="E83" s="85"/>
    </row>
    <row r="84" spans="1:5" ht="21">
      <c r="A84" s="37"/>
      <c r="B84" s="112"/>
      <c r="C84" s="84"/>
      <c r="E84" s="85"/>
    </row>
    <row r="85" spans="1:5" ht="21">
      <c r="A85" s="37"/>
      <c r="B85" s="112"/>
      <c r="E85" s="85"/>
    </row>
    <row r="86" ht="21">
      <c r="C86" s="113"/>
    </row>
    <row r="87" ht="21">
      <c r="C87" s="114"/>
    </row>
  </sheetData>
  <mergeCells count="6">
    <mergeCell ref="A49:B49"/>
    <mergeCell ref="A5:B5"/>
    <mergeCell ref="D1:E1"/>
    <mergeCell ref="A3:E3"/>
    <mergeCell ref="A4:E4"/>
    <mergeCell ref="A48:E48"/>
  </mergeCells>
  <printOptions/>
  <pageMargins left="0.7480314960629921" right="0.15748031496062992" top="0.7874015748031497" bottom="0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F56"/>
  <sheetViews>
    <sheetView view="pageBreakPreview" zoomScaleSheetLayoutView="100" workbookViewId="0" topLeftCell="A1">
      <selection activeCell="A2" sqref="A2:F2"/>
    </sheetView>
  </sheetViews>
  <sheetFormatPr defaultColWidth="9.140625" defaultRowHeight="12.75"/>
  <cols>
    <col min="1" max="1" width="37.28125" style="116" customWidth="1"/>
    <col min="2" max="2" width="7.8515625" style="116" customWidth="1"/>
    <col min="3" max="4" width="15.7109375" style="116" customWidth="1"/>
    <col min="5" max="5" width="4.7109375" style="116" customWidth="1"/>
    <col min="6" max="6" width="15.7109375" style="116" customWidth="1"/>
    <col min="7" max="16384" width="9.140625" style="116" customWidth="1"/>
  </cols>
  <sheetData>
    <row r="1" spans="1:6" ht="24.75" customHeight="1">
      <c r="A1" s="115" t="s">
        <v>86</v>
      </c>
      <c r="B1" s="115"/>
      <c r="C1" s="115"/>
      <c r="D1" s="115"/>
      <c r="E1" s="115"/>
      <c r="F1" s="115"/>
    </row>
    <row r="2" spans="1:6" ht="24.75" customHeight="1">
      <c r="A2" s="117" t="s">
        <v>87</v>
      </c>
      <c r="B2" s="117"/>
      <c r="C2" s="117"/>
      <c r="D2" s="117"/>
      <c r="E2" s="117"/>
      <c r="F2" s="117"/>
    </row>
    <row r="3" spans="1:6" ht="24.75" customHeight="1">
      <c r="A3" s="115" t="str">
        <f>'[3]รายรับ สูง-ต่ำ'!A3:F3</f>
        <v>ตั้งแต่วันที่  1  ตุลาคม  2553  ถึงวันที่  30  พฤศจิกายน  2553</v>
      </c>
      <c r="B3" s="115"/>
      <c r="C3" s="115"/>
      <c r="D3" s="115"/>
      <c r="E3" s="115"/>
      <c r="F3" s="115"/>
    </row>
    <row r="4" spans="1:4" ht="24.75" customHeight="1">
      <c r="A4" s="118"/>
      <c r="B4" s="118"/>
      <c r="C4" s="118"/>
      <c r="D4" s="118"/>
    </row>
    <row r="5" spans="1:6" ht="24.75" customHeight="1">
      <c r="A5" s="119" t="s">
        <v>89</v>
      </c>
      <c r="B5" s="120" t="s">
        <v>26</v>
      </c>
      <c r="C5" s="121" t="s">
        <v>28</v>
      </c>
      <c r="D5" s="121" t="s">
        <v>90</v>
      </c>
      <c r="E5" s="121" t="s">
        <v>91</v>
      </c>
      <c r="F5" s="121" t="s">
        <v>92</v>
      </c>
    </row>
    <row r="6" spans="1:6" ht="24.75" customHeight="1">
      <c r="A6" s="122"/>
      <c r="B6" s="123" t="s">
        <v>31</v>
      </c>
      <c r="C6" s="124" t="s">
        <v>95</v>
      </c>
      <c r="D6" s="124" t="s">
        <v>96</v>
      </c>
      <c r="E6" s="124" t="s">
        <v>7</v>
      </c>
      <c r="F6" s="124" t="s">
        <v>97</v>
      </c>
    </row>
    <row r="7" spans="1:6" ht="24.75" customHeight="1">
      <c r="A7" s="125" t="s">
        <v>100</v>
      </c>
      <c r="B7" s="126" t="s">
        <v>36</v>
      </c>
      <c r="C7" s="106">
        <f>'[3]รายรับ สูง-ต่ำ'!C6</f>
        <v>223000</v>
      </c>
      <c r="D7" s="100">
        <f>'[3]รายรับ สูง-ต่ำ'!D6</f>
        <v>685.3</v>
      </c>
      <c r="E7" s="127" t="s">
        <v>7</v>
      </c>
      <c r="F7" s="128">
        <f aca="true" t="shared" si="0" ref="F7:F15">C7-D7</f>
        <v>222314.7</v>
      </c>
    </row>
    <row r="8" spans="1:6" ht="24.75" customHeight="1">
      <c r="A8" s="129" t="s">
        <v>102</v>
      </c>
      <c r="B8" s="130" t="s">
        <v>38</v>
      </c>
      <c r="C8" s="16">
        <f>'[3]รายรับ สูง-ต่ำ'!C10</f>
        <v>19500</v>
      </c>
      <c r="D8" s="21">
        <f>'[3]รายรับ สูง-ต่ำ'!D10</f>
        <v>1109</v>
      </c>
      <c r="E8" s="12" t="s">
        <v>7</v>
      </c>
      <c r="F8" s="131">
        <f t="shared" si="0"/>
        <v>18391</v>
      </c>
    </row>
    <row r="9" spans="1:6" ht="24.75" customHeight="1">
      <c r="A9" s="129" t="s">
        <v>105</v>
      </c>
      <c r="B9" s="130" t="s">
        <v>40</v>
      </c>
      <c r="C9" s="16">
        <f>'[3]รายรับ สูง-ต่ำ'!C18</f>
        <v>60000</v>
      </c>
      <c r="D9" s="21">
        <f>'[3]หมายเหตุ 1'!E20</f>
        <v>922.59</v>
      </c>
      <c r="E9" s="12" t="s">
        <v>7</v>
      </c>
      <c r="F9" s="132">
        <f t="shared" si="0"/>
        <v>59077.41</v>
      </c>
    </row>
    <row r="10" spans="1:6" ht="24.75" customHeight="1">
      <c r="A10" s="129" t="s">
        <v>108</v>
      </c>
      <c r="B10" s="130" t="s">
        <v>42</v>
      </c>
      <c r="C10" s="16">
        <f>'[3]รายรับ สูง-ต่ำ'!C20</f>
        <v>270000</v>
      </c>
      <c r="D10" s="16">
        <f>'[3]หมายเหตุ 1'!E22</f>
        <v>0</v>
      </c>
      <c r="E10" s="12" t="s">
        <v>7</v>
      </c>
      <c r="F10" s="132">
        <f t="shared" si="0"/>
        <v>270000</v>
      </c>
    </row>
    <row r="11" spans="1:6" ht="24.75" customHeight="1">
      <c r="A11" s="129" t="s">
        <v>111</v>
      </c>
      <c r="B11" s="130" t="s">
        <v>44</v>
      </c>
      <c r="C11" s="16">
        <f>'[3]รายรับ สูง-ต่ำ'!C22</f>
        <v>269000</v>
      </c>
      <c r="D11" s="16">
        <f>'[3]รายรับ สูง-ต่ำ'!D22</f>
        <v>17628</v>
      </c>
      <c r="E11" s="12" t="s">
        <v>7</v>
      </c>
      <c r="F11" s="131">
        <f t="shared" si="0"/>
        <v>251372</v>
      </c>
    </row>
    <row r="12" spans="1:6" ht="24.75" customHeight="1">
      <c r="A12" s="129" t="s">
        <v>114</v>
      </c>
      <c r="B12" s="130" t="s">
        <v>46</v>
      </c>
      <c r="C12" s="16">
        <f>'[3]รายรับ สูง-ต่ำ'!C27</f>
        <v>0</v>
      </c>
      <c r="D12" s="16">
        <f>'[3]รายรับ สูง-ต่ำ'!C27</f>
        <v>0</v>
      </c>
      <c r="E12" s="12" t="s">
        <v>7</v>
      </c>
      <c r="F12" s="131">
        <f t="shared" si="0"/>
        <v>0</v>
      </c>
    </row>
    <row r="13" spans="1:6" ht="24.75" customHeight="1">
      <c r="A13" s="129" t="s">
        <v>117</v>
      </c>
      <c r="B13" s="130" t="s">
        <v>48</v>
      </c>
      <c r="C13" s="16">
        <f>'[3]รายรับ สูง-ต่ำ'!C29</f>
        <v>8003000</v>
      </c>
      <c r="D13" s="16">
        <f>'[3]รายรับ สูง-ต่ำ'!D29</f>
        <v>653990.0499999999</v>
      </c>
      <c r="E13" s="12"/>
      <c r="F13" s="131">
        <f t="shared" si="0"/>
        <v>7349009.95</v>
      </c>
    </row>
    <row r="14" spans="1:6" ht="24.75" customHeight="1">
      <c r="A14" s="133" t="s">
        <v>14</v>
      </c>
      <c r="B14" s="134" t="s">
        <v>50</v>
      </c>
      <c r="C14" s="21">
        <f>'[3]รายรับ สูง-ต่ำ'!C41</f>
        <v>5828000</v>
      </c>
      <c r="D14" s="21">
        <f>'[3]รายรับ สูง-ต่ำ'!D42</f>
        <v>0</v>
      </c>
      <c r="E14" s="12" t="s">
        <v>7</v>
      </c>
      <c r="F14" s="132">
        <f t="shared" si="0"/>
        <v>5828000</v>
      </c>
    </row>
    <row r="15" spans="1:6" ht="24.75" customHeight="1" thickBot="1">
      <c r="A15" s="118"/>
      <c r="B15" s="118"/>
      <c r="C15" s="135">
        <f>SUM(C7:C14)</f>
        <v>14672500</v>
      </c>
      <c r="D15" s="136">
        <f>SUM(D7:D14)</f>
        <v>674334.94</v>
      </c>
      <c r="E15" s="137" t="s">
        <v>7</v>
      </c>
      <c r="F15" s="135">
        <f t="shared" si="0"/>
        <v>13998165.06</v>
      </c>
    </row>
    <row r="16" spans="4:6" ht="24.75" customHeight="1" thickTop="1">
      <c r="D16" s="138"/>
      <c r="F16" s="138"/>
    </row>
    <row r="32" spans="1:6" s="139" customFormat="1" ht="18.75">
      <c r="A32" s="116"/>
      <c r="B32" s="116"/>
      <c r="C32" s="116"/>
      <c r="D32" s="116"/>
      <c r="E32" s="116"/>
      <c r="F32" s="116"/>
    </row>
    <row r="33" s="139" customFormat="1" ht="18.75"/>
    <row r="34" s="139" customFormat="1" ht="18.75"/>
    <row r="35" spans="1:6" s="139" customFormat="1" ht="21">
      <c r="A35" s="140"/>
      <c r="B35" s="140"/>
      <c r="C35" s="140"/>
      <c r="D35" s="140"/>
      <c r="E35" s="140"/>
      <c r="F35" s="140"/>
    </row>
    <row r="36" spans="1:6" s="139" customFormat="1" ht="21">
      <c r="A36" s="140"/>
      <c r="B36" s="140"/>
      <c r="C36" s="140"/>
      <c r="D36" s="140"/>
      <c r="E36" s="140"/>
      <c r="F36" s="140"/>
    </row>
    <row r="37" spans="1:6" s="139" customFormat="1" ht="21">
      <c r="A37" s="140"/>
      <c r="B37" s="140"/>
      <c r="C37" s="140"/>
      <c r="D37" s="140"/>
      <c r="E37" s="140"/>
      <c r="F37" s="140"/>
    </row>
    <row r="38" spans="1:4" s="139" customFormat="1" ht="21">
      <c r="A38" s="141"/>
      <c r="B38" s="141"/>
      <c r="C38" s="141"/>
      <c r="D38" s="141"/>
    </row>
    <row r="39" spans="1:6" s="139" customFormat="1" ht="21">
      <c r="A39" s="142"/>
      <c r="B39" s="143"/>
      <c r="C39" s="144"/>
      <c r="D39" s="144"/>
      <c r="E39" s="144"/>
      <c r="F39" s="144"/>
    </row>
    <row r="40" spans="1:6" s="139" customFormat="1" ht="21">
      <c r="A40" s="142"/>
      <c r="B40" s="143"/>
      <c r="C40" s="144"/>
      <c r="D40" s="144"/>
      <c r="E40" s="144"/>
      <c r="F40" s="144"/>
    </row>
    <row r="41" spans="1:6" s="139" customFormat="1" ht="21">
      <c r="A41" s="141"/>
      <c r="B41" s="145"/>
      <c r="C41" s="111"/>
      <c r="D41" s="146"/>
      <c r="E41" s="147"/>
      <c r="F41" s="148"/>
    </row>
    <row r="42" spans="1:6" s="139" customFormat="1" ht="21">
      <c r="A42" s="141"/>
      <c r="B42" s="145"/>
      <c r="C42" s="111"/>
      <c r="D42" s="146"/>
      <c r="E42" s="147"/>
      <c r="F42" s="149"/>
    </row>
    <row r="43" spans="1:6" s="139" customFormat="1" ht="21">
      <c r="A43" s="141"/>
      <c r="B43" s="145"/>
      <c r="C43" s="111"/>
      <c r="D43" s="146"/>
      <c r="E43" s="147"/>
      <c r="F43" s="148"/>
    </row>
    <row r="44" spans="1:6" s="139" customFormat="1" ht="21">
      <c r="A44" s="141"/>
      <c r="B44" s="145"/>
      <c r="C44" s="111"/>
      <c r="D44" s="111"/>
      <c r="E44" s="147"/>
      <c r="F44" s="148"/>
    </row>
    <row r="45" spans="1:6" s="139" customFormat="1" ht="21">
      <c r="A45" s="141"/>
      <c r="B45" s="145"/>
      <c r="C45" s="111"/>
      <c r="D45" s="111"/>
      <c r="E45" s="147"/>
      <c r="F45" s="149"/>
    </row>
    <row r="46" spans="1:6" s="139" customFormat="1" ht="21">
      <c r="A46" s="141"/>
      <c r="B46" s="145"/>
      <c r="C46" s="111"/>
      <c r="D46" s="111"/>
      <c r="E46" s="147"/>
      <c r="F46" s="149"/>
    </row>
    <row r="47" spans="1:6" s="139" customFormat="1" ht="21">
      <c r="A47" s="141"/>
      <c r="B47" s="145"/>
      <c r="C47" s="146"/>
      <c r="D47" s="146"/>
      <c r="E47" s="147"/>
      <c r="F47" s="146"/>
    </row>
    <row r="48" spans="1:6" s="139" customFormat="1" ht="21">
      <c r="A48" s="141"/>
      <c r="B48" s="145"/>
      <c r="C48" s="146"/>
      <c r="D48" s="146"/>
      <c r="E48" s="147"/>
      <c r="F48" s="148"/>
    </row>
    <row r="49" spans="1:6" s="139" customFormat="1" ht="21">
      <c r="A49" s="141"/>
      <c r="B49" s="141"/>
      <c r="C49" s="150"/>
      <c r="D49" s="150"/>
      <c r="E49" s="151"/>
      <c r="F49" s="150"/>
    </row>
    <row r="50" s="139" customFormat="1" ht="18.75"/>
    <row r="51" s="139" customFormat="1" ht="18.75"/>
    <row r="52" s="139" customFormat="1" ht="18.75"/>
    <row r="53" s="139" customFormat="1" ht="18.75"/>
    <row r="54" s="139" customFormat="1" ht="18.75"/>
    <row r="55" s="139" customFormat="1" ht="18.75"/>
    <row r="56" spans="1:6" ht="18.75">
      <c r="A56" s="139"/>
      <c r="B56" s="139"/>
      <c r="C56" s="139"/>
      <c r="D56" s="139"/>
      <c r="E56" s="139"/>
      <c r="F56" s="139"/>
    </row>
  </sheetData>
  <mergeCells count="4">
    <mergeCell ref="A5:A6"/>
    <mergeCell ref="A1:F1"/>
    <mergeCell ref="A2:F2"/>
    <mergeCell ref="A3:F3"/>
  </mergeCells>
  <printOptions/>
  <pageMargins left="0.8661417322834646" right="0.15748031496062992" top="0.7874015748031497" bottom="0.787401574803149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F59"/>
  <sheetViews>
    <sheetView view="pageBreakPreview" zoomScaleSheetLayoutView="100" workbookViewId="0" topLeftCell="A1">
      <selection activeCell="A2" sqref="A2:E2"/>
    </sheetView>
  </sheetViews>
  <sheetFormatPr defaultColWidth="9.140625" defaultRowHeight="12.75"/>
  <cols>
    <col min="1" max="1" width="40.7109375" style="116" customWidth="1"/>
    <col min="2" max="2" width="8.8515625" style="116" customWidth="1"/>
    <col min="3" max="6" width="15.7109375" style="116" customWidth="1"/>
    <col min="7" max="16384" width="9.140625" style="116" customWidth="1"/>
  </cols>
  <sheetData>
    <row r="1" spans="1:5" ht="24.75" customHeight="1">
      <c r="A1" s="115" t="s">
        <v>86</v>
      </c>
      <c r="B1" s="115"/>
      <c r="C1" s="115"/>
      <c r="D1" s="115"/>
      <c r="E1" s="115"/>
    </row>
    <row r="2" spans="1:5" ht="24.75" customHeight="1">
      <c r="A2" s="117" t="s">
        <v>88</v>
      </c>
      <c r="B2" s="117"/>
      <c r="C2" s="117"/>
      <c r="D2" s="117"/>
      <c r="E2" s="117"/>
    </row>
    <row r="3" spans="1:6" ht="24.75" customHeight="1">
      <c r="A3" s="115" t="str">
        <f>'[3]รายรับ สูง-ต่ำ'!A3:F3</f>
        <v>ตั้งแต่วันที่  1  ตุลาคม  2553  ถึงวันที่  30  พฤศจิกายน  2553</v>
      </c>
      <c r="B3" s="115"/>
      <c r="C3" s="115"/>
      <c r="D3" s="115"/>
      <c r="E3" s="115"/>
      <c r="F3" s="152"/>
    </row>
    <row r="4" spans="1:5" ht="24.75" customHeight="1">
      <c r="A4" s="118"/>
      <c r="B4" s="118"/>
      <c r="C4" s="118"/>
      <c r="D4" s="118"/>
      <c r="E4" s="118"/>
    </row>
    <row r="5" spans="1:5" ht="24.75" customHeight="1">
      <c r="A5" s="119" t="s">
        <v>89</v>
      </c>
      <c r="B5" s="120" t="s">
        <v>26</v>
      </c>
      <c r="C5" s="121" t="s">
        <v>93</v>
      </c>
      <c r="D5" s="121" t="s">
        <v>94</v>
      </c>
      <c r="E5" s="121" t="s">
        <v>93</v>
      </c>
    </row>
    <row r="6" spans="1:5" ht="24.75" customHeight="1">
      <c r="A6" s="122"/>
      <c r="B6" s="123" t="s">
        <v>31</v>
      </c>
      <c r="C6" s="124" t="s">
        <v>98</v>
      </c>
      <c r="D6" s="124" t="s">
        <v>96</v>
      </c>
      <c r="E6" s="124" t="s">
        <v>99</v>
      </c>
    </row>
    <row r="7" spans="1:5" ht="24.75" customHeight="1">
      <c r="A7" s="125" t="s">
        <v>8</v>
      </c>
      <c r="B7" s="126" t="s">
        <v>101</v>
      </c>
      <c r="C7" s="106">
        <f>'[3]รายจ่าย 3 ส่วน'!E265</f>
        <v>687647</v>
      </c>
      <c r="D7" s="106">
        <f>'[3]รายจ่าย 3 ส่วน'!F265</f>
        <v>203781</v>
      </c>
      <c r="E7" s="106">
        <f aca="true" t="shared" si="0" ref="E7:E22">C7-D7</f>
        <v>483866</v>
      </c>
    </row>
    <row r="8" spans="1:5" ht="24.75" customHeight="1">
      <c r="A8" s="129" t="s">
        <v>103</v>
      </c>
      <c r="B8" s="130" t="s">
        <v>104</v>
      </c>
      <c r="C8" s="16">
        <f>'[3]รายจ่าย 3 ส่วน'!E266</f>
        <v>960000</v>
      </c>
      <c r="D8" s="16">
        <f>'[3]รายจ่าย 3 ส่วน'!F266</f>
        <v>0</v>
      </c>
      <c r="E8" s="16">
        <f t="shared" si="0"/>
        <v>960000</v>
      </c>
    </row>
    <row r="9" spans="1:5" ht="24.75" customHeight="1">
      <c r="A9" s="129" t="s">
        <v>106</v>
      </c>
      <c r="B9" s="130" t="s">
        <v>107</v>
      </c>
      <c r="C9" s="16">
        <f>'[3]รายจ่าย 3 ส่วน'!E12+'[3]รายจ่าย 3 ส่วน'!E149+'[3]รายจ่าย 3 ส่วน'!E186</f>
        <v>2514180</v>
      </c>
      <c r="D9" s="21">
        <f>'[3]รายจ่าย 3 ส่วน'!F12+'[3]รายจ่าย 3 ส่วน'!F149+'[3]รายจ่าย 3 ส่วน'!F186</f>
        <v>351172</v>
      </c>
      <c r="E9" s="16">
        <f t="shared" si="0"/>
        <v>2163008</v>
      </c>
    </row>
    <row r="10" spans="1:5" ht="24.75" customHeight="1">
      <c r="A10" s="129" t="s">
        <v>109</v>
      </c>
      <c r="B10" s="130" t="s">
        <v>110</v>
      </c>
      <c r="C10" s="16">
        <f>'[3]รายจ่าย 3 ส่วน'!E189</f>
        <v>221520</v>
      </c>
      <c r="D10" s="21">
        <f>'[3]รายจ่าย 3 ส่วน'!F189</f>
        <v>36920</v>
      </c>
      <c r="E10" s="16">
        <f t="shared" si="0"/>
        <v>184600</v>
      </c>
    </row>
    <row r="11" spans="1:5" ht="24.75" customHeight="1">
      <c r="A11" s="129" t="s">
        <v>112</v>
      </c>
      <c r="B11" s="130" t="s">
        <v>113</v>
      </c>
      <c r="C11" s="16">
        <f>'[3]รายจ่าย 3 ส่วน'!E15+'[3]รายจ่าย 3 ส่วน'!E152+'[3]รายจ่าย 3 ส่วน'!E192</f>
        <v>1292020</v>
      </c>
      <c r="D11" s="16">
        <f>'[3]รายจ่าย 3 ส่วน'!F15+'[3]รายจ่าย 3 ส่วน'!F152+'[3]รายจ่าย 3 ส่วน'!F192</f>
        <v>195300</v>
      </c>
      <c r="E11" s="21">
        <f t="shared" si="0"/>
        <v>1096720</v>
      </c>
    </row>
    <row r="12" spans="1:5" ht="24.75" customHeight="1">
      <c r="A12" s="129" t="s">
        <v>115</v>
      </c>
      <c r="B12" s="130" t="s">
        <v>116</v>
      </c>
      <c r="C12" s="16">
        <f>'[3]รายจ่าย 3 ส่วน'!E24+'[3]รายจ่าย 3 ส่วน'!E159+'[3]รายจ่าย 3 ส่วน'!E198</f>
        <v>1888690</v>
      </c>
      <c r="D12" s="16">
        <f>'[3]รายจ่าย 3 ส่วน'!F24+'[3]รายจ่าย 3 ส่วน'!F159+'[3]รายจ่าย 3 ส่วน'!F198</f>
        <v>147176</v>
      </c>
      <c r="E12" s="16">
        <f t="shared" si="0"/>
        <v>1741514</v>
      </c>
    </row>
    <row r="13" spans="1:5" ht="24.75" customHeight="1">
      <c r="A13" s="129" t="s">
        <v>118</v>
      </c>
      <c r="B13" s="130" t="s">
        <v>119</v>
      </c>
      <c r="C13" s="16">
        <f>'[3]รายจ่าย 3 ส่วน'!E69+'[3]รายจ่าย 3 ส่วน'!E163+'[3]รายจ่าย 3 ส่วน'!E202</f>
        <v>1250015</v>
      </c>
      <c r="D13" s="16">
        <f>'[3]รายจ่าย 3 ส่วน'!F69+'[3]รายจ่าย 3 ส่วน'!F163+'[3]รายจ่าย 3 ส่วน'!F202</f>
        <v>236473.7</v>
      </c>
      <c r="E13" s="16">
        <f t="shared" si="0"/>
        <v>1013541.3</v>
      </c>
    </row>
    <row r="14" spans="1:5" ht="24.75" customHeight="1">
      <c r="A14" s="129" t="s">
        <v>120</v>
      </c>
      <c r="B14" s="130" t="s">
        <v>121</v>
      </c>
      <c r="C14" s="16">
        <f>'[3]รายจ่าย 3 ส่วน'!E68</f>
        <v>1355985</v>
      </c>
      <c r="D14" s="16">
        <f>'[3]รายจ่าย 3 ส่วน'!F68</f>
        <v>0</v>
      </c>
      <c r="E14" s="16">
        <f t="shared" si="0"/>
        <v>1355985</v>
      </c>
    </row>
    <row r="15" spans="1:5" ht="24.75" customHeight="1">
      <c r="A15" s="129" t="s">
        <v>12</v>
      </c>
      <c r="B15" s="130" t="s">
        <v>122</v>
      </c>
      <c r="C15" s="16">
        <f>'[3]รายจ่าย 3 ส่วน'!E86+'[3]รายจ่าย 3 ส่วน'!E167+'[3]รายจ่าย 3 ส่วน'!E211</f>
        <v>607000</v>
      </c>
      <c r="D15" s="21">
        <f>'[3]รายจ่าย 3 ส่วน'!F86+'[3]รายจ่าย 3 ส่วน'!F167+'[3]รายจ่าย 3 ส่วน'!F211</f>
        <v>13125.58</v>
      </c>
      <c r="E15" s="16">
        <f t="shared" si="0"/>
        <v>593874.42</v>
      </c>
    </row>
    <row r="16" spans="1:5" ht="24.75" customHeight="1">
      <c r="A16" s="129" t="s">
        <v>123</v>
      </c>
      <c r="B16" s="130" t="s">
        <v>124</v>
      </c>
      <c r="C16" s="16">
        <f>'[3]รายจ่าย 3 ส่วน'!E85</f>
        <v>292040</v>
      </c>
      <c r="D16" s="21">
        <f>'[3]รายจ่าย 3 ส่วน'!F85</f>
        <v>0</v>
      </c>
      <c r="E16" s="16">
        <f t="shared" si="0"/>
        <v>292040</v>
      </c>
    </row>
    <row r="17" spans="1:5" ht="21">
      <c r="A17" s="129" t="s">
        <v>125</v>
      </c>
      <c r="B17" s="130" t="s">
        <v>126</v>
      </c>
      <c r="C17" s="94">
        <f>'[3]รายจ่าย 3 ส่วน'!E94+'[3]รายจ่าย 3 ส่วน'!E169</f>
        <v>476500</v>
      </c>
      <c r="D17" s="94">
        <f>'[3]รายจ่าย 3 ส่วน'!F94+'[3]รายจ่าย 3 ส่วน'!F169</f>
        <v>60599.490000000005</v>
      </c>
      <c r="E17" s="16">
        <f t="shared" si="0"/>
        <v>415900.51</v>
      </c>
    </row>
    <row r="18" spans="1:5" ht="21">
      <c r="A18" s="129" t="s">
        <v>127</v>
      </c>
      <c r="B18" s="130" t="s">
        <v>128</v>
      </c>
      <c r="C18" s="16">
        <f>'[3]รายจ่าย 3 ส่วน'!E111</f>
        <v>750200</v>
      </c>
      <c r="D18" s="21">
        <f>'[3]รายจ่าย 3 ส่วน'!F111</f>
        <v>154700</v>
      </c>
      <c r="E18" s="16">
        <f t="shared" si="0"/>
        <v>595500</v>
      </c>
    </row>
    <row r="19" spans="1:5" ht="21">
      <c r="A19" s="129" t="s">
        <v>129</v>
      </c>
      <c r="B19" s="130" t="s">
        <v>130</v>
      </c>
      <c r="C19" s="16">
        <f>'[3]รายจ่าย 3 ส่วน'!E176</f>
        <v>46200</v>
      </c>
      <c r="D19" s="21">
        <f>'[3]รายจ่าย 3 ส่วน'!F176</f>
        <v>0</v>
      </c>
      <c r="E19" s="16">
        <f t="shared" si="0"/>
        <v>46200</v>
      </c>
    </row>
    <row r="20" spans="1:5" ht="21">
      <c r="A20" s="129" t="s">
        <v>131</v>
      </c>
      <c r="B20" s="130" t="s">
        <v>132</v>
      </c>
      <c r="C20" s="16">
        <f>'[3]รายจ่าย 3 ส่วน'!E126+'[3]รายจ่าย 3 ส่วน'!E225</f>
        <v>149175</v>
      </c>
      <c r="D20" s="21">
        <f>'[3]รายจ่าย 3 ส่วน'!F126+'[3]รายจ่าย 3 ส่วน'!F225</f>
        <v>0</v>
      </c>
      <c r="E20" s="16">
        <f t="shared" si="0"/>
        <v>149175</v>
      </c>
    </row>
    <row r="21" spans="1:5" ht="21">
      <c r="A21" s="129" t="s">
        <v>133</v>
      </c>
      <c r="B21" s="130" t="s">
        <v>134</v>
      </c>
      <c r="C21" s="16">
        <f>'[3]รายจ่าย 3 ส่วน'!E129+'[3]รายจ่าย 3 ส่วน'!E231</f>
        <v>2155600</v>
      </c>
      <c r="D21" s="21">
        <f>'[3]รายจ่าย 3 ส่วน'!F129+'[3]รายจ่าย 3 ส่วน'!F231</f>
        <v>0</v>
      </c>
      <c r="E21" s="16">
        <f t="shared" si="0"/>
        <v>2155600</v>
      </c>
    </row>
    <row r="22" spans="1:5" ht="21">
      <c r="A22" s="133" t="s">
        <v>135</v>
      </c>
      <c r="B22" s="134" t="s">
        <v>136</v>
      </c>
      <c r="C22" s="75">
        <f>'[3]รายจ่าย 3 ส่วน'!E113</f>
        <v>25000</v>
      </c>
      <c r="D22" s="75">
        <f>'[3]รายจ่าย 3 ส่วน'!F113</f>
        <v>0</v>
      </c>
      <c r="E22" s="153">
        <f t="shared" si="0"/>
        <v>25000</v>
      </c>
    </row>
    <row r="23" spans="1:5" ht="21.75" thickBot="1">
      <c r="A23" s="118"/>
      <c r="B23" s="118"/>
      <c r="C23" s="62">
        <f>SUM(C7:C22)</f>
        <v>14671772</v>
      </c>
      <c r="D23" s="136">
        <f>SUM(D7:D22)</f>
        <v>1399247.77</v>
      </c>
      <c r="E23" s="62">
        <f>SUM(E7:E22)</f>
        <v>13272524.23</v>
      </c>
    </row>
    <row r="24" ht="19.5" thickTop="1">
      <c r="A24" s="154" t="s">
        <v>137</v>
      </c>
    </row>
    <row r="32" spans="1:5" s="139" customFormat="1" ht="18.75">
      <c r="A32" s="116"/>
      <c r="B32" s="116"/>
      <c r="C32" s="116"/>
      <c r="D32" s="116"/>
      <c r="E32" s="116"/>
    </row>
    <row r="33" spans="1:5" s="139" customFormat="1" ht="18.75">
      <c r="A33" s="116"/>
      <c r="B33" s="116"/>
      <c r="C33" s="116"/>
      <c r="D33" s="116"/>
      <c r="E33" s="116"/>
    </row>
    <row r="34" spans="1:5" s="139" customFormat="1" ht="18.75">
      <c r="A34" s="116"/>
      <c r="B34" s="116"/>
      <c r="C34" s="116"/>
      <c r="D34" s="116"/>
      <c r="E34" s="116"/>
    </row>
    <row r="35" spans="1:5" s="139" customFormat="1" ht="18.75">
      <c r="A35" s="116"/>
      <c r="B35" s="116"/>
      <c r="C35" s="116"/>
      <c r="D35" s="116"/>
      <c r="E35" s="116"/>
    </row>
    <row r="36" s="139" customFormat="1" ht="18.75"/>
    <row r="37" s="139" customFormat="1" ht="18.75"/>
    <row r="38" s="139" customFormat="1" ht="18.75"/>
    <row r="39" s="139" customFormat="1" ht="18.75"/>
    <row r="40" s="139" customFormat="1" ht="18.75"/>
    <row r="41" s="139" customFormat="1" ht="18.75"/>
    <row r="42" s="139" customFormat="1" ht="18.75"/>
    <row r="43" s="139" customFormat="1" ht="18.75"/>
    <row r="44" s="139" customFormat="1" ht="18.75"/>
    <row r="45" s="139" customFormat="1" ht="18.75"/>
    <row r="46" s="139" customFormat="1" ht="18.75"/>
    <row r="47" s="139" customFormat="1" ht="18.75"/>
    <row r="48" s="139" customFormat="1" ht="18.75"/>
    <row r="49" s="139" customFormat="1" ht="18.75"/>
    <row r="50" s="139" customFormat="1" ht="18.75"/>
    <row r="51" s="139" customFormat="1" ht="18.75"/>
    <row r="52" s="139" customFormat="1" ht="18.75"/>
    <row r="53" s="139" customFormat="1" ht="18.75"/>
    <row r="54" s="139" customFormat="1" ht="18.75"/>
    <row r="55" s="139" customFormat="1" ht="18.75"/>
    <row r="56" spans="1:5" ht="18.75">
      <c r="A56" s="139"/>
      <c r="B56" s="139"/>
      <c r="C56" s="139"/>
      <c r="D56" s="139"/>
      <c r="E56" s="139"/>
    </row>
    <row r="57" spans="1:5" ht="18.75">
      <c r="A57" s="139"/>
      <c r="B57" s="139"/>
      <c r="C57" s="139"/>
      <c r="D57" s="139"/>
      <c r="E57" s="139"/>
    </row>
    <row r="58" spans="1:5" ht="18.75">
      <c r="A58" s="139"/>
      <c r="B58" s="139"/>
      <c r="C58" s="139"/>
      <c r="D58" s="139"/>
      <c r="E58" s="139"/>
    </row>
    <row r="59" spans="1:5" ht="18.75">
      <c r="A59" s="139"/>
      <c r="B59" s="139"/>
      <c r="C59" s="139"/>
      <c r="D59" s="139"/>
      <c r="E59" s="139"/>
    </row>
  </sheetData>
  <mergeCells count="4">
    <mergeCell ref="A1:E1"/>
    <mergeCell ref="A2:E2"/>
    <mergeCell ref="A3:E3"/>
    <mergeCell ref="A5:A6"/>
  </mergeCells>
  <printOptions/>
  <pageMargins left="0.8661417322834646" right="0.15748031496062992" top="0.7874015748031497" bottom="0.78740157480314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2011-03-23T03:50:22Z</dcterms:created>
  <dcterms:modified xsi:type="dcterms:W3CDTF">2011-03-23T04:41:30Z</dcterms:modified>
  <cp:category/>
  <cp:version/>
  <cp:contentType/>
  <cp:contentStatus/>
</cp:coreProperties>
</file>